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90"/>
  </bookViews>
  <sheets>
    <sheet name="2017" sheetId="1" r:id="rId1"/>
    <sheet name="2018" sheetId="3" state="hidden" r:id="rId2"/>
    <sheet name="2019" sheetId="2" state="hidden" r:id="rId3"/>
  </sheets>
  <definedNames>
    <definedName name="_xlnm.Print_Area" localSheetId="0">'2017'!$A$1:$AG$37</definedName>
  </definedNames>
  <calcPr calcId="124519"/>
</workbook>
</file>

<file path=xl/calcChain.xml><?xml version="1.0" encoding="utf-8"?>
<calcChain xmlns="http://schemas.openxmlformats.org/spreadsheetml/2006/main">
  <c r="AF24" i="1"/>
  <c r="AC24"/>
  <c r="Z24"/>
  <c r="W24"/>
  <c r="T24"/>
  <c r="Q24"/>
  <c r="N24"/>
  <c r="K24"/>
  <c r="H24"/>
  <c r="AF37"/>
  <c r="AC37"/>
  <c r="Z37"/>
  <c r="W37"/>
  <c r="T37"/>
  <c r="Q37"/>
  <c r="N37"/>
  <c r="K37"/>
  <c r="H37"/>
  <c r="G37"/>
  <c r="H26"/>
  <c r="K34"/>
  <c r="K26"/>
  <c r="N31"/>
  <c r="N26"/>
  <c r="Q27"/>
  <c r="Q26"/>
  <c r="T31"/>
  <c r="T26"/>
  <c r="W34"/>
  <c r="W26"/>
  <c r="Z27"/>
  <c r="Z26"/>
  <c r="AC27"/>
  <c r="AC26"/>
  <c r="E26" s="1"/>
  <c r="AF16"/>
  <c r="AF9"/>
  <c r="AF8"/>
  <c r="AC16"/>
  <c r="AC9"/>
  <c r="Z16"/>
  <c r="Z9"/>
  <c r="Z8"/>
  <c r="W16"/>
  <c r="W9"/>
  <c r="W8"/>
  <c r="T21"/>
  <c r="T16"/>
  <c r="T9"/>
  <c r="T8"/>
  <c r="T7"/>
  <c r="Q16"/>
  <c r="Q9"/>
  <c r="Q8"/>
  <c r="N22"/>
  <c r="N16"/>
  <c r="N9"/>
  <c r="N8"/>
  <c r="K16"/>
  <c r="K9"/>
  <c r="K8"/>
  <c r="H16"/>
  <c r="H9"/>
  <c r="H8"/>
  <c r="AG36"/>
  <c r="AG32"/>
  <c r="AG25"/>
  <c r="AG23"/>
  <c r="AG21"/>
  <c r="AG20"/>
  <c r="AG19"/>
  <c r="AG18"/>
  <c r="AG17"/>
  <c r="AG15"/>
  <c r="AG14"/>
  <c r="AG13"/>
  <c r="AG12"/>
  <c r="AG11"/>
  <c r="AG10"/>
  <c r="AG7"/>
  <c r="AG6"/>
  <c r="AD36"/>
  <c r="AD28"/>
  <c r="AD25"/>
  <c r="AD23"/>
  <c r="AD22"/>
  <c r="AD21"/>
  <c r="AD20"/>
  <c r="AD19"/>
  <c r="AD18"/>
  <c r="AD17"/>
  <c r="AD15"/>
  <c r="AD14"/>
  <c r="AD13"/>
  <c r="AD12"/>
  <c r="AD11"/>
  <c r="AD10"/>
  <c r="AD7"/>
  <c r="AD6"/>
  <c r="AA36"/>
  <c r="AA32"/>
  <c r="AA31"/>
  <c r="AA29"/>
  <c r="AA28"/>
  <c r="AA25"/>
  <c r="AA23"/>
  <c r="AA21"/>
  <c r="AA20"/>
  <c r="AA19"/>
  <c r="AA18"/>
  <c r="AA17"/>
  <c r="AA15"/>
  <c r="AA14"/>
  <c r="AA13"/>
  <c r="AA12"/>
  <c r="AA11"/>
  <c r="AA10"/>
  <c r="AA7"/>
  <c r="AA6"/>
  <c r="X36"/>
  <c r="X28"/>
  <c r="X25"/>
  <c r="X23"/>
  <c r="X21"/>
  <c r="X20"/>
  <c r="X19"/>
  <c r="X18"/>
  <c r="X17"/>
  <c r="X15"/>
  <c r="X14"/>
  <c r="X13"/>
  <c r="X12"/>
  <c r="X11"/>
  <c r="X10"/>
  <c r="X7"/>
  <c r="X6"/>
  <c r="U36"/>
  <c r="U35"/>
  <c r="U32"/>
  <c r="U28"/>
  <c r="U25"/>
  <c r="U23"/>
  <c r="U20"/>
  <c r="U19"/>
  <c r="U18"/>
  <c r="U17"/>
  <c r="U15"/>
  <c r="U14"/>
  <c r="U13"/>
  <c r="U12"/>
  <c r="U11"/>
  <c r="U10"/>
  <c r="U6"/>
  <c r="R36"/>
  <c r="R32"/>
  <c r="R31"/>
  <c r="R29"/>
  <c r="R28"/>
  <c r="R25"/>
  <c r="R23"/>
  <c r="R21"/>
  <c r="R20"/>
  <c r="R19"/>
  <c r="R18"/>
  <c r="R17"/>
  <c r="R15"/>
  <c r="R14"/>
  <c r="R13"/>
  <c r="R12"/>
  <c r="R11"/>
  <c r="R10"/>
  <c r="R7"/>
  <c r="R6"/>
  <c r="O36"/>
  <c r="O35"/>
  <c r="O32"/>
  <c r="O29"/>
  <c r="O27"/>
  <c r="O25"/>
  <c r="O23"/>
  <c r="O21"/>
  <c r="O20"/>
  <c r="O19"/>
  <c r="O18"/>
  <c r="O17"/>
  <c r="O15"/>
  <c r="O14"/>
  <c r="O13"/>
  <c r="O12"/>
  <c r="O11"/>
  <c r="O10"/>
  <c r="O7"/>
  <c r="O6"/>
  <c r="L36"/>
  <c r="L33"/>
  <c r="L32"/>
  <c r="L31"/>
  <c r="L30"/>
  <c r="L27"/>
  <c r="L25"/>
  <c r="L23"/>
  <c r="L21"/>
  <c r="L20"/>
  <c r="L19"/>
  <c r="L18"/>
  <c r="L17"/>
  <c r="L15"/>
  <c r="L14"/>
  <c r="L13"/>
  <c r="L12"/>
  <c r="L11"/>
  <c r="L10"/>
  <c r="L7"/>
  <c r="L6"/>
  <c r="I36"/>
  <c r="I28"/>
  <c r="I25"/>
  <c r="I23"/>
  <c r="I22"/>
  <c r="I21"/>
  <c r="I20"/>
  <c r="I19"/>
  <c r="I18"/>
  <c r="I17"/>
  <c r="I15"/>
  <c r="I14"/>
  <c r="I13"/>
  <c r="I12"/>
  <c r="I11"/>
  <c r="I10"/>
  <c r="I7"/>
  <c r="I6"/>
  <c r="E36"/>
  <c r="E35"/>
  <c r="E34"/>
  <c r="E33"/>
  <c r="E32"/>
  <c r="E31"/>
  <c r="E30"/>
  <c r="E29"/>
  <c r="E28"/>
  <c r="E27"/>
  <c r="E25"/>
  <c r="E24"/>
  <c r="E23"/>
  <c r="F23" s="1"/>
  <c r="E22"/>
  <c r="E21"/>
  <c r="E20"/>
  <c r="E19"/>
  <c r="F19" s="1"/>
  <c r="E18"/>
  <c r="E17"/>
  <c r="F17" s="1"/>
  <c r="E15"/>
  <c r="E14"/>
  <c r="F14" s="1"/>
  <c r="E13"/>
  <c r="E12"/>
  <c r="F12" s="1"/>
  <c r="E11"/>
  <c r="E10"/>
  <c r="F10" s="1"/>
  <c r="E7"/>
  <c r="E6"/>
  <c r="D33"/>
  <c r="D36"/>
  <c r="D35"/>
  <c r="D32"/>
  <c r="D30"/>
  <c r="D29"/>
  <c r="D28"/>
  <c r="D25"/>
  <c r="D23"/>
  <c r="D20"/>
  <c r="D19"/>
  <c r="D18"/>
  <c r="D17"/>
  <c r="D15"/>
  <c r="D14"/>
  <c r="D13"/>
  <c r="D12"/>
  <c r="D11"/>
  <c r="D10"/>
  <c r="D6"/>
  <c r="E37" l="1"/>
  <c r="F33"/>
  <c r="F35"/>
  <c r="E16"/>
  <c r="E8"/>
  <c r="F6"/>
  <c r="F25"/>
  <c r="F11"/>
  <c r="F13"/>
  <c r="F15"/>
  <c r="F18"/>
  <c r="F20"/>
  <c r="F28"/>
  <c r="F30"/>
  <c r="F32"/>
  <c r="F36"/>
  <c r="F29"/>
  <c r="E9"/>
  <c r="M31"/>
  <c r="O31" s="1"/>
  <c r="S31" l="1"/>
  <c r="D31" l="1"/>
  <c r="F31" s="1"/>
  <c r="U31"/>
  <c r="G26"/>
  <c r="I26" s="1"/>
  <c r="AB27"/>
  <c r="AD27" s="1"/>
  <c r="Y27"/>
  <c r="AA27" s="1"/>
  <c r="P27"/>
  <c r="G24" l="1"/>
  <c r="I24" s="1"/>
  <c r="D27"/>
  <c r="F27" s="1"/>
  <c r="AE26"/>
  <c r="AB26"/>
  <c r="Y26"/>
  <c r="V26"/>
  <c r="X26" s="1"/>
  <c r="S26"/>
  <c r="U26" s="1"/>
  <c r="P26"/>
  <c r="M26"/>
  <c r="J26"/>
  <c r="L26" s="1"/>
  <c r="AE24"/>
  <c r="AG24" s="1"/>
  <c r="P24" l="1"/>
  <c r="R24" s="1"/>
  <c r="R26"/>
  <c r="AB24"/>
  <c r="AD24" s="1"/>
  <c r="AD26"/>
  <c r="M24"/>
  <c r="O24" s="1"/>
  <c r="O26"/>
  <c r="Y24"/>
  <c r="AA24" s="1"/>
  <c r="AA26"/>
  <c r="D26"/>
  <c r="F26" s="1"/>
  <c r="V34"/>
  <c r="J34"/>
  <c r="L34" s="1"/>
  <c r="S24"/>
  <c r="U24" s="1"/>
  <c r="S21"/>
  <c r="AE8"/>
  <c r="AG8" s="1"/>
  <c r="Y8"/>
  <c r="AA8" s="1"/>
  <c r="V8"/>
  <c r="X8" s="1"/>
  <c r="S8"/>
  <c r="U8" s="1"/>
  <c r="P8"/>
  <c r="R8" s="1"/>
  <c r="M8"/>
  <c r="O8" s="1"/>
  <c r="J8"/>
  <c r="L8" s="1"/>
  <c r="G8"/>
  <c r="I8" s="1"/>
  <c r="V24" l="1"/>
  <c r="X24" s="1"/>
  <c r="X34"/>
  <c r="D21"/>
  <c r="F21" s="1"/>
  <c r="U21"/>
  <c r="I37"/>
  <c r="D8"/>
  <c r="F8" s="1"/>
  <c r="J24"/>
  <c r="D34"/>
  <c r="F34" s="1"/>
  <c r="AB37"/>
  <c r="AD37" s="1"/>
  <c r="Y37"/>
  <c r="AA37" s="1"/>
  <c r="V37"/>
  <c r="X37" s="1"/>
  <c r="AE37"/>
  <c r="AG37" s="1"/>
  <c r="P37"/>
  <c r="R37" s="1"/>
  <c r="D24" l="1"/>
  <c r="F24" s="1"/>
  <c r="L24"/>
  <c r="M22"/>
  <c r="M37" l="1"/>
  <c r="O37" s="1"/>
  <c r="D22"/>
  <c r="F22" s="1"/>
  <c r="J37"/>
  <c r="L37" s="1"/>
  <c r="T26" i="3" l="1"/>
  <c r="S26"/>
  <c r="R26"/>
  <c r="Q26"/>
  <c r="P26"/>
  <c r="O26"/>
  <c r="E25"/>
  <c r="E24"/>
  <c r="E23"/>
  <c r="N22"/>
  <c r="N26" s="1"/>
  <c r="M22"/>
  <c r="M26" s="1"/>
  <c r="L22"/>
  <c r="L26" s="1"/>
  <c r="K22"/>
  <c r="K26" s="1"/>
  <c r="J22"/>
  <c r="I22"/>
  <c r="I26" s="1"/>
  <c r="H22"/>
  <c r="H26" s="1"/>
  <c r="G22"/>
  <c r="G26" s="1"/>
  <c r="F22"/>
  <c r="F26" s="1"/>
  <c r="E21"/>
  <c r="E20"/>
  <c r="E19"/>
  <c r="E18"/>
  <c r="N17"/>
  <c r="M17"/>
  <c r="L17"/>
  <c r="K17"/>
  <c r="J17"/>
  <c r="I17"/>
  <c r="H17"/>
  <c r="G17"/>
  <c r="F17"/>
  <c r="E17" s="1"/>
  <c r="E16"/>
  <c r="E15"/>
  <c r="E14"/>
  <c r="E13"/>
  <c r="E12"/>
  <c r="E11"/>
  <c r="N10"/>
  <c r="M10"/>
  <c r="L10"/>
  <c r="K10"/>
  <c r="J10"/>
  <c r="I10"/>
  <c r="H10"/>
  <c r="G10"/>
  <c r="F10"/>
  <c r="E9"/>
  <c r="J8"/>
  <c r="J26" s="1"/>
  <c r="E8"/>
  <c r="E7"/>
  <c r="E10" l="1"/>
  <c r="E26"/>
  <c r="E22"/>
  <c r="T26" i="2"/>
  <c r="S26"/>
  <c r="R26"/>
  <c r="Q26"/>
  <c r="P26"/>
  <c r="O26"/>
  <c r="E25"/>
  <c r="E24"/>
  <c r="E23"/>
  <c r="N22"/>
  <c r="N26" s="1"/>
  <c r="M22"/>
  <c r="M26" s="1"/>
  <c r="L22"/>
  <c r="L26" s="1"/>
  <c r="K22"/>
  <c r="K26" s="1"/>
  <c r="J22"/>
  <c r="I22"/>
  <c r="I26" s="1"/>
  <c r="H22"/>
  <c r="H26" s="1"/>
  <c r="G22"/>
  <c r="G26" s="1"/>
  <c r="F22"/>
  <c r="F26" s="1"/>
  <c r="E21"/>
  <c r="E20"/>
  <c r="E19"/>
  <c r="E18"/>
  <c r="N17"/>
  <c r="M17"/>
  <c r="L17"/>
  <c r="K17"/>
  <c r="J17"/>
  <c r="I17"/>
  <c r="H17"/>
  <c r="G17"/>
  <c r="F17"/>
  <c r="E16"/>
  <c r="E15"/>
  <c r="E14"/>
  <c r="E13"/>
  <c r="E12"/>
  <c r="E11"/>
  <c r="N10"/>
  <c r="M10"/>
  <c r="L10"/>
  <c r="K10"/>
  <c r="J10"/>
  <c r="I10"/>
  <c r="H10"/>
  <c r="G10"/>
  <c r="F10"/>
  <c r="E9"/>
  <c r="J8"/>
  <c r="E7"/>
  <c r="S7" i="1"/>
  <c r="D7" l="1"/>
  <c r="F7" s="1"/>
  <c r="U7"/>
  <c r="S37"/>
  <c r="E17" i="2"/>
  <c r="J26"/>
  <c r="E26" s="1"/>
  <c r="E10"/>
  <c r="E22"/>
  <c r="E8"/>
  <c r="D37" i="1" l="1"/>
  <c r="F37" s="1"/>
  <c r="U37"/>
  <c r="AE9"/>
  <c r="AG9" s="1"/>
  <c r="AE16"/>
  <c r="AG16" s="1"/>
  <c r="AB9"/>
  <c r="AD9" s="1"/>
  <c r="AB16"/>
  <c r="AD16" s="1"/>
  <c r="Y9"/>
  <c r="AA9" s="1"/>
  <c r="Y16"/>
  <c r="AA16" s="1"/>
  <c r="V9"/>
  <c r="X9" s="1"/>
  <c r="V16"/>
  <c r="X16" s="1"/>
  <c r="S9"/>
  <c r="U9" s="1"/>
  <c r="S16"/>
  <c r="U16" s="1"/>
  <c r="P9"/>
  <c r="R9" s="1"/>
  <c r="P16"/>
  <c r="R16" s="1"/>
  <c r="M9"/>
  <c r="O9" s="1"/>
  <c r="M16"/>
  <c r="O16" s="1"/>
  <c r="J9"/>
  <c r="L9" s="1"/>
  <c r="J16"/>
  <c r="L16" s="1"/>
  <c r="G9"/>
  <c r="G16"/>
  <c r="D16" l="1"/>
  <c r="F16" s="1"/>
  <c r="I16"/>
  <c r="D9"/>
  <c r="F9" s="1"/>
  <c r="I9"/>
</calcChain>
</file>

<file path=xl/comments1.xml><?xml version="1.0" encoding="utf-8"?>
<comments xmlns="http://schemas.openxmlformats.org/spreadsheetml/2006/main">
  <authors>
    <author>Автор</author>
  </authors>
  <commentLis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K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P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Q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S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  <comment ref="T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sharedStrings.xml><?xml version="1.0" encoding="utf-8"?>
<sst xmlns="http://schemas.openxmlformats.org/spreadsheetml/2006/main" count="202" uniqueCount="80">
  <si>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</si>
  <si>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</si>
  <si>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</si>
  <si>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</si>
  <si>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</si>
  <si>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</si>
  <si>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</si>
  <si>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</si>
  <si>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</si>
  <si>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</si>
  <si>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</si>
  <si>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</si>
  <si>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</si>
  <si>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</si>
  <si>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</si>
  <si>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</si>
  <si>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</si>
  <si>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</si>
  <si>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</si>
  <si>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</si>
  <si>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</si>
  <si>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</si>
  <si>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</si>
  <si>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</si>
  <si>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</si>
  <si>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</si>
  <si>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</si>
  <si>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</si>
  <si>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</si>
  <si>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</si>
  <si>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</si>
  <si>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</si>
  <si>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</si>
  <si>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</si>
  <si>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</si>
  <si>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на предоставление грантов на поддержку местных инициатив граждан , проживающих в сельской местности </t>
  </si>
  <si>
    <t>4.3</t>
  </si>
  <si>
    <t>4.4</t>
  </si>
  <si>
    <t>Иные межбюджетные  трансферты  на  проведение мероприятий на приобретение энергоресурсов</t>
  </si>
  <si>
    <t>Иные межбюджетные  трансферты  на  приобретение компьютерной техники и программных продуктов</t>
  </si>
  <si>
    <t>Иные межбюджетные  трансферты  на организацию благоустройства территории сельского поселения</t>
  </si>
  <si>
    <t>4.6</t>
  </si>
  <si>
    <t xml:space="preserve"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</t>
  </si>
  <si>
    <t>5.1</t>
  </si>
  <si>
    <t>Распределение межбюджетных трансфертов бюджетам сельских поселений на  2019 год</t>
  </si>
  <si>
    <t>Распределение межбюджетных трансфертов бюджетам сельских поселений на 2018 год</t>
  </si>
  <si>
    <t>Прочие межбюджетные  трансферты</t>
  </si>
  <si>
    <t>Прочие межбюджетные  трансферты  на  проведение мероприятий  по внесению изменений в  генеральные планы поселения</t>
  </si>
  <si>
    <t xml:space="preserve">Приложение 
к решению  "О внесении изменений в решение "О бюджете  муниципального образования "Усть-Коксинский район" РА на 2017 год и плановый период 2018 и 2019 годов"
</t>
  </si>
  <si>
    <t xml:space="preserve">Приложение 20
к решению "О бюджете муниципального образования "Усть-Коксинский район" РА на 2017 год и плановый период 2018 и 2019 годов"
</t>
  </si>
  <si>
    <t xml:space="preserve">Приложение 19
к решению "О бюджете муниципального образования "Усть-Коксинский район" РА на 2017 год и плановый период 2018 и 2019 годов"
</t>
  </si>
  <si>
    <t>5</t>
  </si>
  <si>
    <t>6</t>
  </si>
  <si>
    <t>6.1</t>
  </si>
  <si>
    <t>6.2</t>
  </si>
  <si>
    <t>6.3</t>
  </si>
  <si>
    <t>Субсидии на мероприятия направленные на оказание поддержки гражданам и их объединениям, учавствующим в охране общественного порядка, созданию условий для деятельности народных дружин</t>
  </si>
  <si>
    <t>Субсидии на мероприятия по внесению изменений в документы территориального планирования</t>
  </si>
  <si>
    <t>Прочие межбюджетные  трансферты на проведение мероприятий в целях предуприждения чрезвычайных ситуаций</t>
  </si>
  <si>
    <t>6.4</t>
  </si>
  <si>
    <t>6.5</t>
  </si>
  <si>
    <t>Прочие межбюджетные трансферты на мероприятия по разработке правил землепользования и застройки</t>
  </si>
  <si>
    <t>6.6</t>
  </si>
  <si>
    <t>Прочие межбюджетные  трансферты на проведение мероприятий в целях предуприждения чрезвычайных ситуаций за счет средств резервного фонда МО "Усть-Коксинский район" РА</t>
  </si>
  <si>
    <t>Прочие межбюджетные  трансферты на выплату заработной платы с учетом повышения МРОТ</t>
  </si>
  <si>
    <t>6.1.1</t>
  </si>
  <si>
    <t>6.1.2</t>
  </si>
  <si>
    <t xml:space="preserve">Прочие межбюджетные  трансферты на организацию благоустройства территории сельского поселения </t>
  </si>
  <si>
    <t>6.1.3</t>
  </si>
  <si>
    <t>Прочие межбюджетные  трансферты  на проведение работ по проекту планировки и проекту межевания земель</t>
  </si>
  <si>
    <t>6.1.4</t>
  </si>
  <si>
    <t>Прочие межбюджетные  трансферты  на  проведение мероприятий  по внесению изменений в границы населенных пунктов поселений</t>
  </si>
  <si>
    <t>Прочие межбюджетные трансферты на мероприятия по межеванию земельных участков</t>
  </si>
  <si>
    <t>Прочие межбюджетные  трансферты  на  проведение мероприятий на приобретение энергоресурсов, проведение энергообследования зданий, объектов</t>
  </si>
  <si>
    <t>Сельские поселения</t>
  </si>
  <si>
    <t>План</t>
  </si>
  <si>
    <t>Факт</t>
  </si>
  <si>
    <t>% исполнения</t>
  </si>
  <si>
    <t xml:space="preserve">Приложение 5
к отчету "Об исполнении  бюджета
МО "Усть-Коксинский район" за  2017 год" 
</t>
  </si>
  <si>
    <t>Исполнение межбюджетных трансфертов бюджетам сельских поселений за 2017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</si>
</sst>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5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5" fontId="9" fillId="0" borderId="0" xfId="2" applyNumberFormat="1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/>
    </xf>
    <xf numFmtId="49" fontId="25" fillId="2" borderId="2" xfId="0" applyNumberFormat="1" applyFont="1" applyFill="1" applyBorder="1" applyAlignment="1">
      <alignment horizontal="left" vertical="center" wrapText="1"/>
    </xf>
    <xf numFmtId="164" fontId="26" fillId="0" borderId="2" xfId="2" applyNumberFormat="1" applyFont="1" applyFill="1" applyBorder="1" applyAlignment="1">
      <alignment horizontal="justify" wrapText="1"/>
    </xf>
    <xf numFmtId="167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2" applyNumberFormat="1" applyFont="1" applyFill="1" applyBorder="1" applyAlignment="1">
      <alignment horizontal="center" vertical="center" wrapText="1"/>
    </xf>
    <xf numFmtId="164" fontId="26" fillId="0" borderId="2" xfId="2" applyNumberFormat="1" applyFont="1" applyFill="1" applyBorder="1" applyAlignment="1" applyProtection="1">
      <alignment horizontal="justify" wrapText="1"/>
      <protection locked="0"/>
    </xf>
    <xf numFmtId="167" fontId="2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8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9" fillId="2" borderId="2" xfId="0" applyNumberFormat="1" applyFont="1" applyFill="1" applyBorder="1" applyAlignment="1">
      <alignment horizontal="left" vertical="center" wrapText="1"/>
    </xf>
    <xf numFmtId="164" fontId="24" fillId="0" borderId="2" xfId="2" applyNumberFormat="1" applyFont="1" applyFill="1" applyBorder="1" applyAlignment="1" applyProtection="1">
      <alignment horizontal="justify" vertical="center"/>
      <protection locked="0"/>
    </xf>
    <xf numFmtId="164" fontId="4" fillId="0" borderId="2" xfId="2" applyNumberFormat="1" applyFont="1" applyFill="1" applyBorder="1" applyAlignment="1">
      <alignment horizontal="justify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justify" wrapText="1"/>
      <protection locked="0"/>
    </xf>
    <xf numFmtId="164" fontId="14" fillId="0" borderId="2" xfId="2" applyNumberFormat="1" applyFont="1" applyFill="1" applyBorder="1" applyAlignment="1" applyProtection="1">
      <alignment horizontal="justify" vertical="center"/>
      <protection locked="0"/>
    </xf>
    <xf numFmtId="49" fontId="30" fillId="2" borderId="2" xfId="0" applyNumberFormat="1" applyFont="1" applyFill="1" applyBorder="1" applyAlignment="1">
      <alignment horizontal="left" vertical="center" wrapText="1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2" xfId="0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" fillId="0" borderId="10" xfId="2" applyFont="1" applyFill="1" applyBorder="1"/>
    <xf numFmtId="0" fontId="8" fillId="0" borderId="10" xfId="2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9" fillId="0" borderId="2" xfId="2" applyNumberFormat="1" applyFont="1" applyFill="1" applyBorder="1"/>
    <xf numFmtId="49" fontId="4" fillId="0" borderId="0" xfId="0" applyNumberFormat="1" applyFont="1" applyFill="1" applyAlignment="1">
      <alignment horizontal="right" vertical="distributed" wrapText="1" readingOrder="1"/>
    </xf>
    <xf numFmtId="0" fontId="6" fillId="0" borderId="0" xfId="2" applyFont="1" applyFill="1" applyBorder="1" applyAlignment="1">
      <alignment horizontal="center" vertical="center"/>
    </xf>
    <xf numFmtId="164" fontId="13" fillId="0" borderId="17" xfId="2" applyNumberFormat="1" applyFont="1" applyFill="1" applyBorder="1" applyAlignment="1">
      <alignment horizontal="center" vertical="center" wrapText="1"/>
    </xf>
    <xf numFmtId="164" fontId="13" fillId="0" borderId="18" xfId="2" applyNumberFormat="1" applyFont="1" applyFill="1" applyBorder="1" applyAlignment="1">
      <alignment horizontal="center" vertical="center" wrapText="1"/>
    </xf>
    <xf numFmtId="164" fontId="13" fillId="0" borderId="19" xfId="2" applyNumberFormat="1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right" vertical="distributed" wrapText="1"/>
    </xf>
    <xf numFmtId="0" fontId="24" fillId="0" borderId="0" xfId="2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distributed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729"/>
  <sheetViews>
    <sheetView tabSelected="1" view="pageBreakPreview" topLeftCell="U1" zoomScale="98" zoomScaleNormal="75" zoomScaleSheetLayoutView="98" workbookViewId="0">
      <selection activeCell="Z6" sqref="Z6"/>
    </sheetView>
  </sheetViews>
  <sheetFormatPr defaultColWidth="8" defaultRowHeight="13.2"/>
  <cols>
    <col min="1" max="1" width="0.33203125" style="48" hidden="1" customWidth="1"/>
    <col min="2" max="2" width="6" style="49" customWidth="1"/>
    <col min="3" max="3" width="54.5546875" style="50" customWidth="1"/>
    <col min="4" max="6" width="15.44140625" style="52" customWidth="1"/>
    <col min="7" max="9" width="14.109375" style="52" customWidth="1"/>
    <col min="10" max="10" width="15.44140625" style="52" customWidth="1"/>
    <col min="11" max="12" width="14.109375" style="52" customWidth="1"/>
    <col min="13" max="18" width="13.88671875" style="52" customWidth="1"/>
    <col min="19" max="24" width="14.33203125" style="52" customWidth="1"/>
    <col min="25" max="31" width="14.88671875" style="52" customWidth="1"/>
    <col min="32" max="32" width="15.109375" style="1" customWidth="1"/>
    <col min="33" max="33" width="15.88671875" style="1" customWidth="1"/>
    <col min="34" max="59" width="8" style="1" customWidth="1"/>
    <col min="60" max="220" width="6.6640625" style="1" customWidth="1"/>
    <col min="221" max="233" width="6.6640625" style="48" customWidth="1"/>
    <col min="234" max="234" width="15.109375" style="48" customWidth="1"/>
    <col min="235" max="261" width="8" style="48" customWidth="1"/>
    <col min="262" max="469" width="8" style="48"/>
    <col min="470" max="470" width="19" style="48" customWidth="1"/>
    <col min="471" max="471" width="0" style="48" hidden="1" customWidth="1"/>
    <col min="472" max="472" width="6" style="48" customWidth="1"/>
    <col min="473" max="473" width="42.109375" style="48" customWidth="1"/>
    <col min="474" max="474" width="0" style="48" hidden="1" customWidth="1"/>
    <col min="475" max="475" width="12.6640625" style="48" customWidth="1"/>
    <col min="476" max="476" width="13.5546875" style="48" customWidth="1"/>
    <col min="477" max="477" width="14" style="48" customWidth="1"/>
    <col min="478" max="478" width="13.88671875" style="48" customWidth="1"/>
    <col min="479" max="479" width="12.5546875" style="48" customWidth="1"/>
    <col min="480" max="482" width="12.6640625" style="48" customWidth="1"/>
    <col min="483" max="488" width="0" style="48" hidden="1" customWidth="1"/>
    <col min="489" max="489" width="12.109375" style="48" customWidth="1"/>
    <col min="490" max="490" width="15.109375" style="48" customWidth="1"/>
    <col min="491" max="517" width="8" style="48" customWidth="1"/>
    <col min="518" max="725" width="8" style="48"/>
    <col min="726" max="726" width="19" style="48" customWidth="1"/>
    <col min="727" max="727" width="0" style="48" hidden="1" customWidth="1"/>
    <col min="728" max="728" width="6" style="48" customWidth="1"/>
    <col min="729" max="729" width="42.109375" style="48" customWidth="1"/>
    <col min="730" max="730" width="0" style="48" hidden="1" customWidth="1"/>
    <col min="731" max="731" width="12.6640625" style="48" customWidth="1"/>
    <col min="732" max="732" width="13.5546875" style="48" customWidth="1"/>
    <col min="733" max="733" width="14" style="48" customWidth="1"/>
    <col min="734" max="734" width="13.88671875" style="48" customWidth="1"/>
    <col min="735" max="735" width="12.5546875" style="48" customWidth="1"/>
    <col min="736" max="738" width="12.6640625" style="48" customWidth="1"/>
    <col min="739" max="744" width="0" style="48" hidden="1" customWidth="1"/>
    <col min="745" max="745" width="12.109375" style="48" customWidth="1"/>
    <col min="746" max="746" width="15.109375" style="48" customWidth="1"/>
    <col min="747" max="773" width="8" style="48" customWidth="1"/>
    <col min="774" max="981" width="8" style="48"/>
    <col min="982" max="982" width="19" style="48" customWidth="1"/>
    <col min="983" max="983" width="0" style="48" hidden="1" customWidth="1"/>
    <col min="984" max="984" width="6" style="48" customWidth="1"/>
    <col min="985" max="985" width="42.109375" style="48" customWidth="1"/>
    <col min="986" max="986" width="0" style="48" hidden="1" customWidth="1"/>
    <col min="987" max="987" width="12.6640625" style="48" customWidth="1"/>
    <col min="988" max="988" width="13.5546875" style="48" customWidth="1"/>
    <col min="989" max="989" width="14" style="48" customWidth="1"/>
    <col min="990" max="990" width="13.88671875" style="48" customWidth="1"/>
    <col min="991" max="991" width="12.5546875" style="48" customWidth="1"/>
    <col min="992" max="994" width="12.6640625" style="48" customWidth="1"/>
    <col min="995" max="1000" width="0" style="48" hidden="1" customWidth="1"/>
    <col min="1001" max="1001" width="12.109375" style="48" customWidth="1"/>
    <col min="1002" max="1002" width="15.109375" style="48" customWidth="1"/>
    <col min="1003" max="1029" width="8" style="48" customWidth="1"/>
    <col min="1030" max="1237" width="8" style="48"/>
    <col min="1238" max="1238" width="19" style="48" customWidth="1"/>
    <col min="1239" max="1239" width="0" style="48" hidden="1" customWidth="1"/>
    <col min="1240" max="1240" width="6" style="48" customWidth="1"/>
    <col min="1241" max="1241" width="42.109375" style="48" customWidth="1"/>
    <col min="1242" max="1242" width="0" style="48" hidden="1" customWidth="1"/>
    <col min="1243" max="1243" width="12.6640625" style="48" customWidth="1"/>
    <col min="1244" max="1244" width="13.5546875" style="48" customWidth="1"/>
    <col min="1245" max="1245" width="14" style="48" customWidth="1"/>
    <col min="1246" max="1246" width="13.88671875" style="48" customWidth="1"/>
    <col min="1247" max="1247" width="12.5546875" style="48" customWidth="1"/>
    <col min="1248" max="1250" width="12.6640625" style="48" customWidth="1"/>
    <col min="1251" max="1256" width="0" style="48" hidden="1" customWidth="1"/>
    <col min="1257" max="1257" width="12.109375" style="48" customWidth="1"/>
    <col min="1258" max="1258" width="15.109375" style="48" customWidth="1"/>
    <col min="1259" max="1285" width="8" style="48" customWidth="1"/>
    <col min="1286" max="1493" width="8" style="48"/>
    <col min="1494" max="1494" width="19" style="48" customWidth="1"/>
    <col min="1495" max="1495" width="0" style="48" hidden="1" customWidth="1"/>
    <col min="1496" max="1496" width="6" style="48" customWidth="1"/>
    <col min="1497" max="1497" width="42.109375" style="48" customWidth="1"/>
    <col min="1498" max="1498" width="0" style="48" hidden="1" customWidth="1"/>
    <col min="1499" max="1499" width="12.6640625" style="48" customWidth="1"/>
    <col min="1500" max="1500" width="13.5546875" style="48" customWidth="1"/>
    <col min="1501" max="1501" width="14" style="48" customWidth="1"/>
    <col min="1502" max="1502" width="13.88671875" style="48" customWidth="1"/>
    <col min="1503" max="1503" width="12.5546875" style="48" customWidth="1"/>
    <col min="1504" max="1506" width="12.6640625" style="48" customWidth="1"/>
    <col min="1507" max="1512" width="0" style="48" hidden="1" customWidth="1"/>
    <col min="1513" max="1513" width="12.109375" style="48" customWidth="1"/>
    <col min="1514" max="1514" width="15.109375" style="48" customWidth="1"/>
    <col min="1515" max="1541" width="8" style="48" customWidth="1"/>
    <col min="1542" max="1749" width="8" style="48"/>
    <col min="1750" max="1750" width="19" style="48" customWidth="1"/>
    <col min="1751" max="1751" width="0" style="48" hidden="1" customWidth="1"/>
    <col min="1752" max="1752" width="6" style="48" customWidth="1"/>
    <col min="1753" max="1753" width="42.109375" style="48" customWidth="1"/>
    <col min="1754" max="1754" width="0" style="48" hidden="1" customWidth="1"/>
    <col min="1755" max="1755" width="12.6640625" style="48" customWidth="1"/>
    <col min="1756" max="1756" width="13.5546875" style="48" customWidth="1"/>
    <col min="1757" max="1757" width="14" style="48" customWidth="1"/>
    <col min="1758" max="1758" width="13.88671875" style="48" customWidth="1"/>
    <col min="1759" max="1759" width="12.5546875" style="48" customWidth="1"/>
    <col min="1760" max="1762" width="12.6640625" style="48" customWidth="1"/>
    <col min="1763" max="1768" width="0" style="48" hidden="1" customWidth="1"/>
    <col min="1769" max="1769" width="12.109375" style="48" customWidth="1"/>
    <col min="1770" max="1770" width="15.109375" style="48" customWidth="1"/>
    <col min="1771" max="1797" width="8" style="48" customWidth="1"/>
    <col min="1798" max="2005" width="8" style="48"/>
    <col min="2006" max="2006" width="19" style="48" customWidth="1"/>
    <col min="2007" max="2007" width="0" style="48" hidden="1" customWidth="1"/>
    <col min="2008" max="2008" width="6" style="48" customWidth="1"/>
    <col min="2009" max="2009" width="42.109375" style="48" customWidth="1"/>
    <col min="2010" max="2010" width="0" style="48" hidden="1" customWidth="1"/>
    <col min="2011" max="2011" width="12.6640625" style="48" customWidth="1"/>
    <col min="2012" max="2012" width="13.5546875" style="48" customWidth="1"/>
    <col min="2013" max="2013" width="14" style="48" customWidth="1"/>
    <col min="2014" max="2014" width="13.88671875" style="48" customWidth="1"/>
    <col min="2015" max="2015" width="12.5546875" style="48" customWidth="1"/>
    <col min="2016" max="2018" width="12.6640625" style="48" customWidth="1"/>
    <col min="2019" max="2024" width="0" style="48" hidden="1" customWidth="1"/>
    <col min="2025" max="2025" width="12.109375" style="48" customWidth="1"/>
    <col min="2026" max="2026" width="15.109375" style="48" customWidth="1"/>
    <col min="2027" max="2053" width="8" style="48" customWidth="1"/>
    <col min="2054" max="2261" width="8" style="48"/>
    <col min="2262" max="2262" width="19" style="48" customWidth="1"/>
    <col min="2263" max="2263" width="0" style="48" hidden="1" customWidth="1"/>
    <col min="2264" max="2264" width="6" style="48" customWidth="1"/>
    <col min="2265" max="2265" width="42.109375" style="48" customWidth="1"/>
    <col min="2266" max="2266" width="0" style="48" hidden="1" customWidth="1"/>
    <col min="2267" max="2267" width="12.6640625" style="48" customWidth="1"/>
    <col min="2268" max="2268" width="13.5546875" style="48" customWidth="1"/>
    <col min="2269" max="2269" width="14" style="48" customWidth="1"/>
    <col min="2270" max="2270" width="13.88671875" style="48" customWidth="1"/>
    <col min="2271" max="2271" width="12.5546875" style="48" customWidth="1"/>
    <col min="2272" max="2274" width="12.6640625" style="48" customWidth="1"/>
    <col min="2275" max="2280" width="0" style="48" hidden="1" customWidth="1"/>
    <col min="2281" max="2281" width="12.109375" style="48" customWidth="1"/>
    <col min="2282" max="2282" width="15.109375" style="48" customWidth="1"/>
    <col min="2283" max="2309" width="8" style="48" customWidth="1"/>
    <col min="2310" max="2517" width="8" style="48"/>
    <col min="2518" max="2518" width="19" style="48" customWidth="1"/>
    <col min="2519" max="2519" width="0" style="48" hidden="1" customWidth="1"/>
    <col min="2520" max="2520" width="6" style="48" customWidth="1"/>
    <col min="2521" max="2521" width="42.109375" style="48" customWidth="1"/>
    <col min="2522" max="2522" width="0" style="48" hidden="1" customWidth="1"/>
    <col min="2523" max="2523" width="12.6640625" style="48" customWidth="1"/>
    <col min="2524" max="2524" width="13.5546875" style="48" customWidth="1"/>
    <col min="2525" max="2525" width="14" style="48" customWidth="1"/>
    <col min="2526" max="2526" width="13.88671875" style="48" customWidth="1"/>
    <col min="2527" max="2527" width="12.5546875" style="48" customWidth="1"/>
    <col min="2528" max="2530" width="12.6640625" style="48" customWidth="1"/>
    <col min="2531" max="2536" width="0" style="48" hidden="1" customWidth="1"/>
    <col min="2537" max="2537" width="12.109375" style="48" customWidth="1"/>
    <col min="2538" max="2538" width="15.109375" style="48" customWidth="1"/>
    <col min="2539" max="2565" width="8" style="48" customWidth="1"/>
    <col min="2566" max="2773" width="8" style="48"/>
    <col min="2774" max="2774" width="19" style="48" customWidth="1"/>
    <col min="2775" max="2775" width="0" style="48" hidden="1" customWidth="1"/>
    <col min="2776" max="2776" width="6" style="48" customWidth="1"/>
    <col min="2777" max="2777" width="42.109375" style="48" customWidth="1"/>
    <col min="2778" max="2778" width="0" style="48" hidden="1" customWidth="1"/>
    <col min="2779" max="2779" width="12.6640625" style="48" customWidth="1"/>
    <col min="2780" max="2780" width="13.5546875" style="48" customWidth="1"/>
    <col min="2781" max="2781" width="14" style="48" customWidth="1"/>
    <col min="2782" max="2782" width="13.88671875" style="48" customWidth="1"/>
    <col min="2783" max="2783" width="12.5546875" style="48" customWidth="1"/>
    <col min="2784" max="2786" width="12.6640625" style="48" customWidth="1"/>
    <col min="2787" max="2792" width="0" style="48" hidden="1" customWidth="1"/>
    <col min="2793" max="2793" width="12.109375" style="48" customWidth="1"/>
    <col min="2794" max="2794" width="15.109375" style="48" customWidth="1"/>
    <col min="2795" max="2821" width="8" style="48" customWidth="1"/>
    <col min="2822" max="3029" width="8" style="48"/>
    <col min="3030" max="3030" width="19" style="48" customWidth="1"/>
    <col min="3031" max="3031" width="0" style="48" hidden="1" customWidth="1"/>
    <col min="3032" max="3032" width="6" style="48" customWidth="1"/>
    <col min="3033" max="3033" width="42.109375" style="48" customWidth="1"/>
    <col min="3034" max="3034" width="0" style="48" hidden="1" customWidth="1"/>
    <col min="3035" max="3035" width="12.6640625" style="48" customWidth="1"/>
    <col min="3036" max="3036" width="13.5546875" style="48" customWidth="1"/>
    <col min="3037" max="3037" width="14" style="48" customWidth="1"/>
    <col min="3038" max="3038" width="13.88671875" style="48" customWidth="1"/>
    <col min="3039" max="3039" width="12.5546875" style="48" customWidth="1"/>
    <col min="3040" max="3042" width="12.6640625" style="48" customWidth="1"/>
    <col min="3043" max="3048" width="0" style="48" hidden="1" customWidth="1"/>
    <col min="3049" max="3049" width="12.109375" style="48" customWidth="1"/>
    <col min="3050" max="3050" width="15.109375" style="48" customWidth="1"/>
    <col min="3051" max="3077" width="8" style="48" customWidth="1"/>
    <col min="3078" max="3285" width="8" style="48"/>
    <col min="3286" max="3286" width="19" style="48" customWidth="1"/>
    <col min="3287" max="3287" width="0" style="48" hidden="1" customWidth="1"/>
    <col min="3288" max="3288" width="6" style="48" customWidth="1"/>
    <col min="3289" max="3289" width="42.109375" style="48" customWidth="1"/>
    <col min="3290" max="3290" width="0" style="48" hidden="1" customWidth="1"/>
    <col min="3291" max="3291" width="12.6640625" style="48" customWidth="1"/>
    <col min="3292" max="3292" width="13.5546875" style="48" customWidth="1"/>
    <col min="3293" max="3293" width="14" style="48" customWidth="1"/>
    <col min="3294" max="3294" width="13.88671875" style="48" customWidth="1"/>
    <col min="3295" max="3295" width="12.5546875" style="48" customWidth="1"/>
    <col min="3296" max="3298" width="12.6640625" style="48" customWidth="1"/>
    <col min="3299" max="3304" width="0" style="48" hidden="1" customWidth="1"/>
    <col min="3305" max="3305" width="12.109375" style="48" customWidth="1"/>
    <col min="3306" max="3306" width="15.109375" style="48" customWidth="1"/>
    <col min="3307" max="3333" width="8" style="48" customWidth="1"/>
    <col min="3334" max="3541" width="8" style="48"/>
    <col min="3542" max="3542" width="19" style="48" customWidth="1"/>
    <col min="3543" max="3543" width="0" style="48" hidden="1" customWidth="1"/>
    <col min="3544" max="3544" width="6" style="48" customWidth="1"/>
    <col min="3545" max="3545" width="42.109375" style="48" customWidth="1"/>
    <col min="3546" max="3546" width="0" style="48" hidden="1" customWidth="1"/>
    <col min="3547" max="3547" width="12.6640625" style="48" customWidth="1"/>
    <col min="3548" max="3548" width="13.5546875" style="48" customWidth="1"/>
    <col min="3549" max="3549" width="14" style="48" customWidth="1"/>
    <col min="3550" max="3550" width="13.88671875" style="48" customWidth="1"/>
    <col min="3551" max="3551" width="12.5546875" style="48" customWidth="1"/>
    <col min="3552" max="3554" width="12.6640625" style="48" customWidth="1"/>
    <col min="3555" max="3560" width="0" style="48" hidden="1" customWidth="1"/>
    <col min="3561" max="3561" width="12.109375" style="48" customWidth="1"/>
    <col min="3562" max="3562" width="15.109375" style="48" customWidth="1"/>
    <col min="3563" max="3589" width="8" style="48" customWidth="1"/>
    <col min="3590" max="3797" width="8" style="48"/>
    <col min="3798" max="3798" width="19" style="48" customWidth="1"/>
    <col min="3799" max="3799" width="0" style="48" hidden="1" customWidth="1"/>
    <col min="3800" max="3800" width="6" style="48" customWidth="1"/>
    <col min="3801" max="3801" width="42.109375" style="48" customWidth="1"/>
    <col min="3802" max="3802" width="0" style="48" hidden="1" customWidth="1"/>
    <col min="3803" max="3803" width="12.6640625" style="48" customWidth="1"/>
    <col min="3804" max="3804" width="13.5546875" style="48" customWidth="1"/>
    <col min="3805" max="3805" width="14" style="48" customWidth="1"/>
    <col min="3806" max="3806" width="13.88671875" style="48" customWidth="1"/>
    <col min="3807" max="3807" width="12.5546875" style="48" customWidth="1"/>
    <col min="3808" max="3810" width="12.6640625" style="48" customWidth="1"/>
    <col min="3811" max="3816" width="0" style="48" hidden="1" customWidth="1"/>
    <col min="3817" max="3817" width="12.109375" style="48" customWidth="1"/>
    <col min="3818" max="3818" width="15.109375" style="48" customWidth="1"/>
    <col min="3819" max="3845" width="8" style="48" customWidth="1"/>
    <col min="3846" max="4053" width="8" style="48"/>
    <col min="4054" max="4054" width="19" style="48" customWidth="1"/>
    <col min="4055" max="4055" width="0" style="48" hidden="1" customWidth="1"/>
    <col min="4056" max="4056" width="6" style="48" customWidth="1"/>
    <col min="4057" max="4057" width="42.109375" style="48" customWidth="1"/>
    <col min="4058" max="4058" width="0" style="48" hidden="1" customWidth="1"/>
    <col min="4059" max="4059" width="12.6640625" style="48" customWidth="1"/>
    <col min="4060" max="4060" width="13.5546875" style="48" customWidth="1"/>
    <col min="4061" max="4061" width="14" style="48" customWidth="1"/>
    <col min="4062" max="4062" width="13.88671875" style="48" customWidth="1"/>
    <col min="4063" max="4063" width="12.5546875" style="48" customWidth="1"/>
    <col min="4064" max="4066" width="12.6640625" style="48" customWidth="1"/>
    <col min="4067" max="4072" width="0" style="48" hidden="1" customWidth="1"/>
    <col min="4073" max="4073" width="12.109375" style="48" customWidth="1"/>
    <col min="4074" max="4074" width="15.109375" style="48" customWidth="1"/>
    <col min="4075" max="4101" width="8" style="48" customWidth="1"/>
    <col min="4102" max="4309" width="8" style="48"/>
    <col min="4310" max="4310" width="19" style="48" customWidth="1"/>
    <col min="4311" max="4311" width="0" style="48" hidden="1" customWidth="1"/>
    <col min="4312" max="4312" width="6" style="48" customWidth="1"/>
    <col min="4313" max="4313" width="42.109375" style="48" customWidth="1"/>
    <col min="4314" max="4314" width="0" style="48" hidden="1" customWidth="1"/>
    <col min="4315" max="4315" width="12.6640625" style="48" customWidth="1"/>
    <col min="4316" max="4316" width="13.5546875" style="48" customWidth="1"/>
    <col min="4317" max="4317" width="14" style="48" customWidth="1"/>
    <col min="4318" max="4318" width="13.88671875" style="48" customWidth="1"/>
    <col min="4319" max="4319" width="12.5546875" style="48" customWidth="1"/>
    <col min="4320" max="4322" width="12.6640625" style="48" customWidth="1"/>
    <col min="4323" max="4328" width="0" style="48" hidden="1" customWidth="1"/>
    <col min="4329" max="4329" width="12.109375" style="48" customWidth="1"/>
    <col min="4330" max="4330" width="15.109375" style="48" customWidth="1"/>
    <col min="4331" max="4357" width="8" style="48" customWidth="1"/>
    <col min="4358" max="4565" width="8" style="48"/>
    <col min="4566" max="4566" width="19" style="48" customWidth="1"/>
    <col min="4567" max="4567" width="0" style="48" hidden="1" customWidth="1"/>
    <col min="4568" max="4568" width="6" style="48" customWidth="1"/>
    <col min="4569" max="4569" width="42.109375" style="48" customWidth="1"/>
    <col min="4570" max="4570" width="0" style="48" hidden="1" customWidth="1"/>
    <col min="4571" max="4571" width="12.6640625" style="48" customWidth="1"/>
    <col min="4572" max="4572" width="13.5546875" style="48" customWidth="1"/>
    <col min="4573" max="4573" width="14" style="48" customWidth="1"/>
    <col min="4574" max="4574" width="13.88671875" style="48" customWidth="1"/>
    <col min="4575" max="4575" width="12.5546875" style="48" customWidth="1"/>
    <col min="4576" max="4578" width="12.6640625" style="48" customWidth="1"/>
    <col min="4579" max="4584" width="0" style="48" hidden="1" customWidth="1"/>
    <col min="4585" max="4585" width="12.109375" style="48" customWidth="1"/>
    <col min="4586" max="4586" width="15.109375" style="48" customWidth="1"/>
    <col min="4587" max="4613" width="8" style="48" customWidth="1"/>
    <col min="4614" max="4821" width="8" style="48"/>
    <col min="4822" max="4822" width="19" style="48" customWidth="1"/>
    <col min="4823" max="4823" width="0" style="48" hidden="1" customWidth="1"/>
    <col min="4824" max="4824" width="6" style="48" customWidth="1"/>
    <col min="4825" max="4825" width="42.109375" style="48" customWidth="1"/>
    <col min="4826" max="4826" width="0" style="48" hidden="1" customWidth="1"/>
    <col min="4827" max="4827" width="12.6640625" style="48" customWidth="1"/>
    <col min="4828" max="4828" width="13.5546875" style="48" customWidth="1"/>
    <col min="4829" max="4829" width="14" style="48" customWidth="1"/>
    <col min="4830" max="4830" width="13.88671875" style="48" customWidth="1"/>
    <col min="4831" max="4831" width="12.5546875" style="48" customWidth="1"/>
    <col min="4832" max="4834" width="12.6640625" style="48" customWidth="1"/>
    <col min="4835" max="4840" width="0" style="48" hidden="1" customWidth="1"/>
    <col min="4841" max="4841" width="12.109375" style="48" customWidth="1"/>
    <col min="4842" max="4842" width="15.109375" style="48" customWidth="1"/>
    <col min="4843" max="4869" width="8" style="48" customWidth="1"/>
    <col min="4870" max="5077" width="8" style="48"/>
    <col min="5078" max="5078" width="19" style="48" customWidth="1"/>
    <col min="5079" max="5079" width="0" style="48" hidden="1" customWidth="1"/>
    <col min="5080" max="5080" width="6" style="48" customWidth="1"/>
    <col min="5081" max="5081" width="42.109375" style="48" customWidth="1"/>
    <col min="5082" max="5082" width="0" style="48" hidden="1" customWidth="1"/>
    <col min="5083" max="5083" width="12.6640625" style="48" customWidth="1"/>
    <col min="5084" max="5084" width="13.5546875" style="48" customWidth="1"/>
    <col min="5085" max="5085" width="14" style="48" customWidth="1"/>
    <col min="5086" max="5086" width="13.88671875" style="48" customWidth="1"/>
    <col min="5087" max="5087" width="12.5546875" style="48" customWidth="1"/>
    <col min="5088" max="5090" width="12.6640625" style="48" customWidth="1"/>
    <col min="5091" max="5096" width="0" style="48" hidden="1" customWidth="1"/>
    <col min="5097" max="5097" width="12.109375" style="48" customWidth="1"/>
    <col min="5098" max="5098" width="15.109375" style="48" customWidth="1"/>
    <col min="5099" max="5125" width="8" style="48" customWidth="1"/>
    <col min="5126" max="5333" width="8" style="48"/>
    <col min="5334" max="5334" width="19" style="48" customWidth="1"/>
    <col min="5335" max="5335" width="0" style="48" hidden="1" customWidth="1"/>
    <col min="5336" max="5336" width="6" style="48" customWidth="1"/>
    <col min="5337" max="5337" width="42.109375" style="48" customWidth="1"/>
    <col min="5338" max="5338" width="0" style="48" hidden="1" customWidth="1"/>
    <col min="5339" max="5339" width="12.6640625" style="48" customWidth="1"/>
    <col min="5340" max="5340" width="13.5546875" style="48" customWidth="1"/>
    <col min="5341" max="5341" width="14" style="48" customWidth="1"/>
    <col min="5342" max="5342" width="13.88671875" style="48" customWidth="1"/>
    <col min="5343" max="5343" width="12.5546875" style="48" customWidth="1"/>
    <col min="5344" max="5346" width="12.6640625" style="48" customWidth="1"/>
    <col min="5347" max="5352" width="0" style="48" hidden="1" customWidth="1"/>
    <col min="5353" max="5353" width="12.109375" style="48" customWidth="1"/>
    <col min="5354" max="5354" width="15.109375" style="48" customWidth="1"/>
    <col min="5355" max="5381" width="8" style="48" customWidth="1"/>
    <col min="5382" max="5589" width="8" style="48"/>
    <col min="5590" max="5590" width="19" style="48" customWidth="1"/>
    <col min="5591" max="5591" width="0" style="48" hidden="1" customWidth="1"/>
    <col min="5592" max="5592" width="6" style="48" customWidth="1"/>
    <col min="5593" max="5593" width="42.109375" style="48" customWidth="1"/>
    <col min="5594" max="5594" width="0" style="48" hidden="1" customWidth="1"/>
    <col min="5595" max="5595" width="12.6640625" style="48" customWidth="1"/>
    <col min="5596" max="5596" width="13.5546875" style="48" customWidth="1"/>
    <col min="5597" max="5597" width="14" style="48" customWidth="1"/>
    <col min="5598" max="5598" width="13.88671875" style="48" customWidth="1"/>
    <col min="5599" max="5599" width="12.5546875" style="48" customWidth="1"/>
    <col min="5600" max="5602" width="12.6640625" style="48" customWidth="1"/>
    <col min="5603" max="5608" width="0" style="48" hidden="1" customWidth="1"/>
    <col min="5609" max="5609" width="12.109375" style="48" customWidth="1"/>
    <col min="5610" max="5610" width="15.109375" style="48" customWidth="1"/>
    <col min="5611" max="5637" width="8" style="48" customWidth="1"/>
    <col min="5638" max="5845" width="8" style="48"/>
    <col min="5846" max="5846" width="19" style="48" customWidth="1"/>
    <col min="5847" max="5847" width="0" style="48" hidden="1" customWidth="1"/>
    <col min="5848" max="5848" width="6" style="48" customWidth="1"/>
    <col min="5849" max="5849" width="42.109375" style="48" customWidth="1"/>
    <col min="5850" max="5850" width="0" style="48" hidden="1" customWidth="1"/>
    <col min="5851" max="5851" width="12.6640625" style="48" customWidth="1"/>
    <col min="5852" max="5852" width="13.5546875" style="48" customWidth="1"/>
    <col min="5853" max="5853" width="14" style="48" customWidth="1"/>
    <col min="5854" max="5854" width="13.88671875" style="48" customWidth="1"/>
    <col min="5855" max="5855" width="12.5546875" style="48" customWidth="1"/>
    <col min="5856" max="5858" width="12.6640625" style="48" customWidth="1"/>
    <col min="5859" max="5864" width="0" style="48" hidden="1" customWidth="1"/>
    <col min="5865" max="5865" width="12.109375" style="48" customWidth="1"/>
    <col min="5866" max="5866" width="15.109375" style="48" customWidth="1"/>
    <col min="5867" max="5893" width="8" style="48" customWidth="1"/>
    <col min="5894" max="6101" width="8" style="48"/>
    <col min="6102" max="6102" width="19" style="48" customWidth="1"/>
    <col min="6103" max="6103" width="0" style="48" hidden="1" customWidth="1"/>
    <col min="6104" max="6104" width="6" style="48" customWidth="1"/>
    <col min="6105" max="6105" width="42.109375" style="48" customWidth="1"/>
    <col min="6106" max="6106" width="0" style="48" hidden="1" customWidth="1"/>
    <col min="6107" max="6107" width="12.6640625" style="48" customWidth="1"/>
    <col min="6108" max="6108" width="13.5546875" style="48" customWidth="1"/>
    <col min="6109" max="6109" width="14" style="48" customWidth="1"/>
    <col min="6110" max="6110" width="13.88671875" style="48" customWidth="1"/>
    <col min="6111" max="6111" width="12.5546875" style="48" customWidth="1"/>
    <col min="6112" max="6114" width="12.6640625" style="48" customWidth="1"/>
    <col min="6115" max="6120" width="0" style="48" hidden="1" customWidth="1"/>
    <col min="6121" max="6121" width="12.109375" style="48" customWidth="1"/>
    <col min="6122" max="6122" width="15.109375" style="48" customWidth="1"/>
    <col min="6123" max="6149" width="8" style="48" customWidth="1"/>
    <col min="6150" max="6357" width="8" style="48"/>
    <col min="6358" max="6358" width="19" style="48" customWidth="1"/>
    <col min="6359" max="6359" width="0" style="48" hidden="1" customWidth="1"/>
    <col min="6360" max="6360" width="6" style="48" customWidth="1"/>
    <col min="6361" max="6361" width="42.109375" style="48" customWidth="1"/>
    <col min="6362" max="6362" width="0" style="48" hidden="1" customWidth="1"/>
    <col min="6363" max="6363" width="12.6640625" style="48" customWidth="1"/>
    <col min="6364" max="6364" width="13.5546875" style="48" customWidth="1"/>
    <col min="6365" max="6365" width="14" style="48" customWidth="1"/>
    <col min="6366" max="6366" width="13.88671875" style="48" customWidth="1"/>
    <col min="6367" max="6367" width="12.5546875" style="48" customWidth="1"/>
    <col min="6368" max="6370" width="12.6640625" style="48" customWidth="1"/>
    <col min="6371" max="6376" width="0" style="48" hidden="1" customWidth="1"/>
    <col min="6377" max="6377" width="12.109375" style="48" customWidth="1"/>
    <col min="6378" max="6378" width="15.109375" style="48" customWidth="1"/>
    <col min="6379" max="6405" width="8" style="48" customWidth="1"/>
    <col min="6406" max="6613" width="8" style="48"/>
    <col min="6614" max="6614" width="19" style="48" customWidth="1"/>
    <col min="6615" max="6615" width="0" style="48" hidden="1" customWidth="1"/>
    <col min="6616" max="6616" width="6" style="48" customWidth="1"/>
    <col min="6617" max="6617" width="42.109375" style="48" customWidth="1"/>
    <col min="6618" max="6618" width="0" style="48" hidden="1" customWidth="1"/>
    <col min="6619" max="6619" width="12.6640625" style="48" customWidth="1"/>
    <col min="6620" max="6620" width="13.5546875" style="48" customWidth="1"/>
    <col min="6621" max="6621" width="14" style="48" customWidth="1"/>
    <col min="6622" max="6622" width="13.88671875" style="48" customWidth="1"/>
    <col min="6623" max="6623" width="12.5546875" style="48" customWidth="1"/>
    <col min="6624" max="6626" width="12.6640625" style="48" customWidth="1"/>
    <col min="6627" max="6632" width="0" style="48" hidden="1" customWidth="1"/>
    <col min="6633" max="6633" width="12.109375" style="48" customWidth="1"/>
    <col min="6634" max="6634" width="15.109375" style="48" customWidth="1"/>
    <col min="6635" max="6661" width="8" style="48" customWidth="1"/>
    <col min="6662" max="6869" width="8" style="48"/>
    <col min="6870" max="6870" width="19" style="48" customWidth="1"/>
    <col min="6871" max="6871" width="0" style="48" hidden="1" customWidth="1"/>
    <col min="6872" max="6872" width="6" style="48" customWidth="1"/>
    <col min="6873" max="6873" width="42.109375" style="48" customWidth="1"/>
    <col min="6874" max="6874" width="0" style="48" hidden="1" customWidth="1"/>
    <col min="6875" max="6875" width="12.6640625" style="48" customWidth="1"/>
    <col min="6876" max="6876" width="13.5546875" style="48" customWidth="1"/>
    <col min="6877" max="6877" width="14" style="48" customWidth="1"/>
    <col min="6878" max="6878" width="13.88671875" style="48" customWidth="1"/>
    <col min="6879" max="6879" width="12.5546875" style="48" customWidth="1"/>
    <col min="6880" max="6882" width="12.6640625" style="48" customWidth="1"/>
    <col min="6883" max="6888" width="0" style="48" hidden="1" customWidth="1"/>
    <col min="6889" max="6889" width="12.109375" style="48" customWidth="1"/>
    <col min="6890" max="6890" width="15.109375" style="48" customWidth="1"/>
    <col min="6891" max="6917" width="8" style="48" customWidth="1"/>
    <col min="6918" max="7125" width="8" style="48"/>
    <col min="7126" max="7126" width="19" style="48" customWidth="1"/>
    <col min="7127" max="7127" width="0" style="48" hidden="1" customWidth="1"/>
    <col min="7128" max="7128" width="6" style="48" customWidth="1"/>
    <col min="7129" max="7129" width="42.109375" style="48" customWidth="1"/>
    <col min="7130" max="7130" width="0" style="48" hidden="1" customWidth="1"/>
    <col min="7131" max="7131" width="12.6640625" style="48" customWidth="1"/>
    <col min="7132" max="7132" width="13.5546875" style="48" customWidth="1"/>
    <col min="7133" max="7133" width="14" style="48" customWidth="1"/>
    <col min="7134" max="7134" width="13.88671875" style="48" customWidth="1"/>
    <col min="7135" max="7135" width="12.5546875" style="48" customWidth="1"/>
    <col min="7136" max="7138" width="12.6640625" style="48" customWidth="1"/>
    <col min="7139" max="7144" width="0" style="48" hidden="1" customWidth="1"/>
    <col min="7145" max="7145" width="12.109375" style="48" customWidth="1"/>
    <col min="7146" max="7146" width="15.109375" style="48" customWidth="1"/>
    <col min="7147" max="7173" width="8" style="48" customWidth="1"/>
    <col min="7174" max="7381" width="8" style="48"/>
    <col min="7382" max="7382" width="19" style="48" customWidth="1"/>
    <col min="7383" max="7383" width="0" style="48" hidden="1" customWidth="1"/>
    <col min="7384" max="7384" width="6" style="48" customWidth="1"/>
    <col min="7385" max="7385" width="42.109375" style="48" customWidth="1"/>
    <col min="7386" max="7386" width="0" style="48" hidden="1" customWidth="1"/>
    <col min="7387" max="7387" width="12.6640625" style="48" customWidth="1"/>
    <col min="7388" max="7388" width="13.5546875" style="48" customWidth="1"/>
    <col min="7389" max="7389" width="14" style="48" customWidth="1"/>
    <col min="7390" max="7390" width="13.88671875" style="48" customWidth="1"/>
    <col min="7391" max="7391" width="12.5546875" style="48" customWidth="1"/>
    <col min="7392" max="7394" width="12.6640625" style="48" customWidth="1"/>
    <col min="7395" max="7400" width="0" style="48" hidden="1" customWidth="1"/>
    <col min="7401" max="7401" width="12.109375" style="48" customWidth="1"/>
    <col min="7402" max="7402" width="15.109375" style="48" customWidth="1"/>
    <col min="7403" max="7429" width="8" style="48" customWidth="1"/>
    <col min="7430" max="7637" width="8" style="48"/>
    <col min="7638" max="7638" width="19" style="48" customWidth="1"/>
    <col min="7639" max="7639" width="0" style="48" hidden="1" customWidth="1"/>
    <col min="7640" max="7640" width="6" style="48" customWidth="1"/>
    <col min="7641" max="7641" width="42.109375" style="48" customWidth="1"/>
    <col min="7642" max="7642" width="0" style="48" hidden="1" customWidth="1"/>
    <col min="7643" max="7643" width="12.6640625" style="48" customWidth="1"/>
    <col min="7644" max="7644" width="13.5546875" style="48" customWidth="1"/>
    <col min="7645" max="7645" width="14" style="48" customWidth="1"/>
    <col min="7646" max="7646" width="13.88671875" style="48" customWidth="1"/>
    <col min="7647" max="7647" width="12.5546875" style="48" customWidth="1"/>
    <col min="7648" max="7650" width="12.6640625" style="48" customWidth="1"/>
    <col min="7651" max="7656" width="0" style="48" hidden="1" customWidth="1"/>
    <col min="7657" max="7657" width="12.109375" style="48" customWidth="1"/>
    <col min="7658" max="7658" width="15.109375" style="48" customWidth="1"/>
    <col min="7659" max="7685" width="8" style="48" customWidth="1"/>
    <col min="7686" max="7893" width="8" style="48"/>
    <col min="7894" max="7894" width="19" style="48" customWidth="1"/>
    <col min="7895" max="7895" width="0" style="48" hidden="1" customWidth="1"/>
    <col min="7896" max="7896" width="6" style="48" customWidth="1"/>
    <col min="7897" max="7897" width="42.109375" style="48" customWidth="1"/>
    <col min="7898" max="7898" width="0" style="48" hidden="1" customWidth="1"/>
    <col min="7899" max="7899" width="12.6640625" style="48" customWidth="1"/>
    <col min="7900" max="7900" width="13.5546875" style="48" customWidth="1"/>
    <col min="7901" max="7901" width="14" style="48" customWidth="1"/>
    <col min="7902" max="7902" width="13.88671875" style="48" customWidth="1"/>
    <col min="7903" max="7903" width="12.5546875" style="48" customWidth="1"/>
    <col min="7904" max="7906" width="12.6640625" style="48" customWidth="1"/>
    <col min="7907" max="7912" width="0" style="48" hidden="1" customWidth="1"/>
    <col min="7913" max="7913" width="12.109375" style="48" customWidth="1"/>
    <col min="7914" max="7914" width="15.109375" style="48" customWidth="1"/>
    <col min="7915" max="7941" width="8" style="48" customWidth="1"/>
    <col min="7942" max="8149" width="8" style="48"/>
    <col min="8150" max="8150" width="19" style="48" customWidth="1"/>
    <col min="8151" max="8151" width="0" style="48" hidden="1" customWidth="1"/>
    <col min="8152" max="8152" width="6" style="48" customWidth="1"/>
    <col min="8153" max="8153" width="42.109375" style="48" customWidth="1"/>
    <col min="8154" max="8154" width="0" style="48" hidden="1" customWidth="1"/>
    <col min="8155" max="8155" width="12.6640625" style="48" customWidth="1"/>
    <col min="8156" max="8156" width="13.5546875" style="48" customWidth="1"/>
    <col min="8157" max="8157" width="14" style="48" customWidth="1"/>
    <col min="8158" max="8158" width="13.88671875" style="48" customWidth="1"/>
    <col min="8159" max="8159" width="12.5546875" style="48" customWidth="1"/>
    <col min="8160" max="8162" width="12.6640625" style="48" customWidth="1"/>
    <col min="8163" max="8168" width="0" style="48" hidden="1" customWidth="1"/>
    <col min="8169" max="8169" width="12.109375" style="48" customWidth="1"/>
    <col min="8170" max="8170" width="15.109375" style="48" customWidth="1"/>
    <col min="8171" max="8197" width="8" style="48" customWidth="1"/>
    <col min="8198" max="8405" width="8" style="48"/>
    <col min="8406" max="8406" width="19" style="48" customWidth="1"/>
    <col min="8407" max="8407" width="0" style="48" hidden="1" customWidth="1"/>
    <col min="8408" max="8408" width="6" style="48" customWidth="1"/>
    <col min="8409" max="8409" width="42.109375" style="48" customWidth="1"/>
    <col min="8410" max="8410" width="0" style="48" hidden="1" customWidth="1"/>
    <col min="8411" max="8411" width="12.6640625" style="48" customWidth="1"/>
    <col min="8412" max="8412" width="13.5546875" style="48" customWidth="1"/>
    <col min="8413" max="8413" width="14" style="48" customWidth="1"/>
    <col min="8414" max="8414" width="13.88671875" style="48" customWidth="1"/>
    <col min="8415" max="8415" width="12.5546875" style="48" customWidth="1"/>
    <col min="8416" max="8418" width="12.6640625" style="48" customWidth="1"/>
    <col min="8419" max="8424" width="0" style="48" hidden="1" customWidth="1"/>
    <col min="8425" max="8425" width="12.109375" style="48" customWidth="1"/>
    <col min="8426" max="8426" width="15.109375" style="48" customWidth="1"/>
    <col min="8427" max="8453" width="8" style="48" customWidth="1"/>
    <col min="8454" max="8661" width="8" style="48"/>
    <col min="8662" max="8662" width="19" style="48" customWidth="1"/>
    <col min="8663" max="8663" width="0" style="48" hidden="1" customWidth="1"/>
    <col min="8664" max="8664" width="6" style="48" customWidth="1"/>
    <col min="8665" max="8665" width="42.109375" style="48" customWidth="1"/>
    <col min="8666" max="8666" width="0" style="48" hidden="1" customWidth="1"/>
    <col min="8667" max="8667" width="12.6640625" style="48" customWidth="1"/>
    <col min="8668" max="8668" width="13.5546875" style="48" customWidth="1"/>
    <col min="8669" max="8669" width="14" style="48" customWidth="1"/>
    <col min="8670" max="8670" width="13.88671875" style="48" customWidth="1"/>
    <col min="8671" max="8671" width="12.5546875" style="48" customWidth="1"/>
    <col min="8672" max="8674" width="12.6640625" style="48" customWidth="1"/>
    <col min="8675" max="8680" width="0" style="48" hidden="1" customWidth="1"/>
    <col min="8681" max="8681" width="12.109375" style="48" customWidth="1"/>
    <col min="8682" max="8682" width="15.109375" style="48" customWidth="1"/>
    <col min="8683" max="8709" width="8" style="48" customWidth="1"/>
    <col min="8710" max="8917" width="8" style="48"/>
    <col min="8918" max="8918" width="19" style="48" customWidth="1"/>
    <col min="8919" max="8919" width="0" style="48" hidden="1" customWidth="1"/>
    <col min="8920" max="8920" width="6" style="48" customWidth="1"/>
    <col min="8921" max="8921" width="42.109375" style="48" customWidth="1"/>
    <col min="8922" max="8922" width="0" style="48" hidden="1" customWidth="1"/>
    <col min="8923" max="8923" width="12.6640625" style="48" customWidth="1"/>
    <col min="8924" max="8924" width="13.5546875" style="48" customWidth="1"/>
    <col min="8925" max="8925" width="14" style="48" customWidth="1"/>
    <col min="8926" max="8926" width="13.88671875" style="48" customWidth="1"/>
    <col min="8927" max="8927" width="12.5546875" style="48" customWidth="1"/>
    <col min="8928" max="8930" width="12.6640625" style="48" customWidth="1"/>
    <col min="8931" max="8936" width="0" style="48" hidden="1" customWidth="1"/>
    <col min="8937" max="8937" width="12.109375" style="48" customWidth="1"/>
    <col min="8938" max="8938" width="15.109375" style="48" customWidth="1"/>
    <col min="8939" max="8965" width="8" style="48" customWidth="1"/>
    <col min="8966" max="9173" width="8" style="48"/>
    <col min="9174" max="9174" width="19" style="48" customWidth="1"/>
    <col min="9175" max="9175" width="0" style="48" hidden="1" customWidth="1"/>
    <col min="9176" max="9176" width="6" style="48" customWidth="1"/>
    <col min="9177" max="9177" width="42.109375" style="48" customWidth="1"/>
    <col min="9178" max="9178" width="0" style="48" hidden="1" customWidth="1"/>
    <col min="9179" max="9179" width="12.6640625" style="48" customWidth="1"/>
    <col min="9180" max="9180" width="13.5546875" style="48" customWidth="1"/>
    <col min="9181" max="9181" width="14" style="48" customWidth="1"/>
    <col min="9182" max="9182" width="13.88671875" style="48" customWidth="1"/>
    <col min="9183" max="9183" width="12.5546875" style="48" customWidth="1"/>
    <col min="9184" max="9186" width="12.6640625" style="48" customWidth="1"/>
    <col min="9187" max="9192" width="0" style="48" hidden="1" customWidth="1"/>
    <col min="9193" max="9193" width="12.109375" style="48" customWidth="1"/>
    <col min="9194" max="9194" width="15.109375" style="48" customWidth="1"/>
    <col min="9195" max="9221" width="8" style="48" customWidth="1"/>
    <col min="9222" max="9429" width="8" style="48"/>
    <col min="9430" max="9430" width="19" style="48" customWidth="1"/>
    <col min="9431" max="9431" width="0" style="48" hidden="1" customWidth="1"/>
    <col min="9432" max="9432" width="6" style="48" customWidth="1"/>
    <col min="9433" max="9433" width="42.109375" style="48" customWidth="1"/>
    <col min="9434" max="9434" width="0" style="48" hidden="1" customWidth="1"/>
    <col min="9435" max="9435" width="12.6640625" style="48" customWidth="1"/>
    <col min="9436" max="9436" width="13.5546875" style="48" customWidth="1"/>
    <col min="9437" max="9437" width="14" style="48" customWidth="1"/>
    <col min="9438" max="9438" width="13.88671875" style="48" customWidth="1"/>
    <col min="9439" max="9439" width="12.5546875" style="48" customWidth="1"/>
    <col min="9440" max="9442" width="12.6640625" style="48" customWidth="1"/>
    <col min="9443" max="9448" width="0" style="48" hidden="1" customWidth="1"/>
    <col min="9449" max="9449" width="12.109375" style="48" customWidth="1"/>
    <col min="9450" max="9450" width="15.109375" style="48" customWidth="1"/>
    <col min="9451" max="9477" width="8" style="48" customWidth="1"/>
    <col min="9478" max="9685" width="8" style="48"/>
    <col min="9686" max="9686" width="19" style="48" customWidth="1"/>
    <col min="9687" max="9687" width="0" style="48" hidden="1" customWidth="1"/>
    <col min="9688" max="9688" width="6" style="48" customWidth="1"/>
    <col min="9689" max="9689" width="42.109375" style="48" customWidth="1"/>
    <col min="9690" max="9690" width="0" style="48" hidden="1" customWidth="1"/>
    <col min="9691" max="9691" width="12.6640625" style="48" customWidth="1"/>
    <col min="9692" max="9692" width="13.5546875" style="48" customWidth="1"/>
    <col min="9693" max="9693" width="14" style="48" customWidth="1"/>
    <col min="9694" max="9694" width="13.88671875" style="48" customWidth="1"/>
    <col min="9695" max="9695" width="12.5546875" style="48" customWidth="1"/>
    <col min="9696" max="9698" width="12.6640625" style="48" customWidth="1"/>
    <col min="9699" max="9704" width="0" style="48" hidden="1" customWidth="1"/>
    <col min="9705" max="9705" width="12.109375" style="48" customWidth="1"/>
    <col min="9706" max="9706" width="15.109375" style="48" customWidth="1"/>
    <col min="9707" max="9733" width="8" style="48" customWidth="1"/>
    <col min="9734" max="9941" width="8" style="48"/>
    <col min="9942" max="9942" width="19" style="48" customWidth="1"/>
    <col min="9943" max="9943" width="0" style="48" hidden="1" customWidth="1"/>
    <col min="9944" max="9944" width="6" style="48" customWidth="1"/>
    <col min="9945" max="9945" width="42.109375" style="48" customWidth="1"/>
    <col min="9946" max="9946" width="0" style="48" hidden="1" customWidth="1"/>
    <col min="9947" max="9947" width="12.6640625" style="48" customWidth="1"/>
    <col min="9948" max="9948" width="13.5546875" style="48" customWidth="1"/>
    <col min="9949" max="9949" width="14" style="48" customWidth="1"/>
    <col min="9950" max="9950" width="13.88671875" style="48" customWidth="1"/>
    <col min="9951" max="9951" width="12.5546875" style="48" customWidth="1"/>
    <col min="9952" max="9954" width="12.6640625" style="48" customWidth="1"/>
    <col min="9955" max="9960" width="0" style="48" hidden="1" customWidth="1"/>
    <col min="9961" max="9961" width="12.109375" style="48" customWidth="1"/>
    <col min="9962" max="9962" width="15.109375" style="48" customWidth="1"/>
    <col min="9963" max="9989" width="8" style="48" customWidth="1"/>
    <col min="9990" max="10197" width="8" style="48"/>
    <col min="10198" max="10198" width="19" style="48" customWidth="1"/>
    <col min="10199" max="10199" width="0" style="48" hidden="1" customWidth="1"/>
    <col min="10200" max="10200" width="6" style="48" customWidth="1"/>
    <col min="10201" max="10201" width="42.109375" style="48" customWidth="1"/>
    <col min="10202" max="10202" width="0" style="48" hidden="1" customWidth="1"/>
    <col min="10203" max="10203" width="12.6640625" style="48" customWidth="1"/>
    <col min="10204" max="10204" width="13.5546875" style="48" customWidth="1"/>
    <col min="10205" max="10205" width="14" style="48" customWidth="1"/>
    <col min="10206" max="10206" width="13.88671875" style="48" customWidth="1"/>
    <col min="10207" max="10207" width="12.5546875" style="48" customWidth="1"/>
    <col min="10208" max="10210" width="12.6640625" style="48" customWidth="1"/>
    <col min="10211" max="10216" width="0" style="48" hidden="1" customWidth="1"/>
    <col min="10217" max="10217" width="12.109375" style="48" customWidth="1"/>
    <col min="10218" max="10218" width="15.109375" style="48" customWidth="1"/>
    <col min="10219" max="10245" width="8" style="48" customWidth="1"/>
    <col min="10246" max="10453" width="8" style="48"/>
    <col min="10454" max="10454" width="19" style="48" customWidth="1"/>
    <col min="10455" max="10455" width="0" style="48" hidden="1" customWidth="1"/>
    <col min="10456" max="10456" width="6" style="48" customWidth="1"/>
    <col min="10457" max="10457" width="42.109375" style="48" customWidth="1"/>
    <col min="10458" max="10458" width="0" style="48" hidden="1" customWidth="1"/>
    <col min="10459" max="10459" width="12.6640625" style="48" customWidth="1"/>
    <col min="10460" max="10460" width="13.5546875" style="48" customWidth="1"/>
    <col min="10461" max="10461" width="14" style="48" customWidth="1"/>
    <col min="10462" max="10462" width="13.88671875" style="48" customWidth="1"/>
    <col min="10463" max="10463" width="12.5546875" style="48" customWidth="1"/>
    <col min="10464" max="10466" width="12.6640625" style="48" customWidth="1"/>
    <col min="10467" max="10472" width="0" style="48" hidden="1" customWidth="1"/>
    <col min="10473" max="10473" width="12.109375" style="48" customWidth="1"/>
    <col min="10474" max="10474" width="15.109375" style="48" customWidth="1"/>
    <col min="10475" max="10501" width="8" style="48" customWidth="1"/>
    <col min="10502" max="10709" width="8" style="48"/>
    <col min="10710" max="10710" width="19" style="48" customWidth="1"/>
    <col min="10711" max="10711" width="0" style="48" hidden="1" customWidth="1"/>
    <col min="10712" max="10712" width="6" style="48" customWidth="1"/>
    <col min="10713" max="10713" width="42.109375" style="48" customWidth="1"/>
    <col min="10714" max="10714" width="0" style="48" hidden="1" customWidth="1"/>
    <col min="10715" max="10715" width="12.6640625" style="48" customWidth="1"/>
    <col min="10716" max="10716" width="13.5546875" style="48" customWidth="1"/>
    <col min="10717" max="10717" width="14" style="48" customWidth="1"/>
    <col min="10718" max="10718" width="13.88671875" style="48" customWidth="1"/>
    <col min="10719" max="10719" width="12.5546875" style="48" customWidth="1"/>
    <col min="10720" max="10722" width="12.6640625" style="48" customWidth="1"/>
    <col min="10723" max="10728" width="0" style="48" hidden="1" customWidth="1"/>
    <col min="10729" max="10729" width="12.109375" style="48" customWidth="1"/>
    <col min="10730" max="10730" width="15.109375" style="48" customWidth="1"/>
    <col min="10731" max="10757" width="8" style="48" customWidth="1"/>
    <col min="10758" max="10965" width="8" style="48"/>
    <col min="10966" max="10966" width="19" style="48" customWidth="1"/>
    <col min="10967" max="10967" width="0" style="48" hidden="1" customWidth="1"/>
    <col min="10968" max="10968" width="6" style="48" customWidth="1"/>
    <col min="10969" max="10969" width="42.109375" style="48" customWidth="1"/>
    <col min="10970" max="10970" width="0" style="48" hidden="1" customWidth="1"/>
    <col min="10971" max="10971" width="12.6640625" style="48" customWidth="1"/>
    <col min="10972" max="10972" width="13.5546875" style="48" customWidth="1"/>
    <col min="10973" max="10973" width="14" style="48" customWidth="1"/>
    <col min="10974" max="10974" width="13.88671875" style="48" customWidth="1"/>
    <col min="10975" max="10975" width="12.5546875" style="48" customWidth="1"/>
    <col min="10976" max="10978" width="12.6640625" style="48" customWidth="1"/>
    <col min="10979" max="10984" width="0" style="48" hidden="1" customWidth="1"/>
    <col min="10985" max="10985" width="12.109375" style="48" customWidth="1"/>
    <col min="10986" max="10986" width="15.109375" style="48" customWidth="1"/>
    <col min="10987" max="11013" width="8" style="48" customWidth="1"/>
    <col min="11014" max="11221" width="8" style="48"/>
    <col min="11222" max="11222" width="19" style="48" customWidth="1"/>
    <col min="11223" max="11223" width="0" style="48" hidden="1" customWidth="1"/>
    <col min="11224" max="11224" width="6" style="48" customWidth="1"/>
    <col min="11225" max="11225" width="42.109375" style="48" customWidth="1"/>
    <col min="11226" max="11226" width="0" style="48" hidden="1" customWidth="1"/>
    <col min="11227" max="11227" width="12.6640625" style="48" customWidth="1"/>
    <col min="11228" max="11228" width="13.5546875" style="48" customWidth="1"/>
    <col min="11229" max="11229" width="14" style="48" customWidth="1"/>
    <col min="11230" max="11230" width="13.88671875" style="48" customWidth="1"/>
    <col min="11231" max="11231" width="12.5546875" style="48" customWidth="1"/>
    <col min="11232" max="11234" width="12.6640625" style="48" customWidth="1"/>
    <col min="11235" max="11240" width="0" style="48" hidden="1" customWidth="1"/>
    <col min="11241" max="11241" width="12.109375" style="48" customWidth="1"/>
    <col min="11242" max="11242" width="15.109375" style="48" customWidth="1"/>
    <col min="11243" max="11269" width="8" style="48" customWidth="1"/>
    <col min="11270" max="11477" width="8" style="48"/>
    <col min="11478" max="11478" width="19" style="48" customWidth="1"/>
    <col min="11479" max="11479" width="0" style="48" hidden="1" customWidth="1"/>
    <col min="11480" max="11480" width="6" style="48" customWidth="1"/>
    <col min="11481" max="11481" width="42.109375" style="48" customWidth="1"/>
    <col min="11482" max="11482" width="0" style="48" hidden="1" customWidth="1"/>
    <col min="11483" max="11483" width="12.6640625" style="48" customWidth="1"/>
    <col min="11484" max="11484" width="13.5546875" style="48" customWidth="1"/>
    <col min="11485" max="11485" width="14" style="48" customWidth="1"/>
    <col min="11486" max="11486" width="13.88671875" style="48" customWidth="1"/>
    <col min="11487" max="11487" width="12.5546875" style="48" customWidth="1"/>
    <col min="11488" max="11490" width="12.6640625" style="48" customWidth="1"/>
    <col min="11491" max="11496" width="0" style="48" hidden="1" customWidth="1"/>
    <col min="11497" max="11497" width="12.109375" style="48" customWidth="1"/>
    <col min="11498" max="11498" width="15.109375" style="48" customWidth="1"/>
    <col min="11499" max="11525" width="8" style="48" customWidth="1"/>
    <col min="11526" max="11733" width="8" style="48"/>
    <col min="11734" max="11734" width="19" style="48" customWidth="1"/>
    <col min="11735" max="11735" width="0" style="48" hidden="1" customWidth="1"/>
    <col min="11736" max="11736" width="6" style="48" customWidth="1"/>
    <col min="11737" max="11737" width="42.109375" style="48" customWidth="1"/>
    <col min="11738" max="11738" width="0" style="48" hidden="1" customWidth="1"/>
    <col min="11739" max="11739" width="12.6640625" style="48" customWidth="1"/>
    <col min="11740" max="11740" width="13.5546875" style="48" customWidth="1"/>
    <col min="11741" max="11741" width="14" style="48" customWidth="1"/>
    <col min="11742" max="11742" width="13.88671875" style="48" customWidth="1"/>
    <col min="11743" max="11743" width="12.5546875" style="48" customWidth="1"/>
    <col min="11744" max="11746" width="12.6640625" style="48" customWidth="1"/>
    <col min="11747" max="11752" width="0" style="48" hidden="1" customWidth="1"/>
    <col min="11753" max="11753" width="12.109375" style="48" customWidth="1"/>
    <col min="11754" max="11754" width="15.109375" style="48" customWidth="1"/>
    <col min="11755" max="11781" width="8" style="48" customWidth="1"/>
    <col min="11782" max="11989" width="8" style="48"/>
    <col min="11990" max="11990" width="19" style="48" customWidth="1"/>
    <col min="11991" max="11991" width="0" style="48" hidden="1" customWidth="1"/>
    <col min="11992" max="11992" width="6" style="48" customWidth="1"/>
    <col min="11993" max="11993" width="42.109375" style="48" customWidth="1"/>
    <col min="11994" max="11994" width="0" style="48" hidden="1" customWidth="1"/>
    <col min="11995" max="11995" width="12.6640625" style="48" customWidth="1"/>
    <col min="11996" max="11996" width="13.5546875" style="48" customWidth="1"/>
    <col min="11997" max="11997" width="14" style="48" customWidth="1"/>
    <col min="11998" max="11998" width="13.88671875" style="48" customWidth="1"/>
    <col min="11999" max="11999" width="12.5546875" style="48" customWidth="1"/>
    <col min="12000" max="12002" width="12.6640625" style="48" customWidth="1"/>
    <col min="12003" max="12008" width="0" style="48" hidden="1" customWidth="1"/>
    <col min="12009" max="12009" width="12.109375" style="48" customWidth="1"/>
    <col min="12010" max="12010" width="15.109375" style="48" customWidth="1"/>
    <col min="12011" max="12037" width="8" style="48" customWidth="1"/>
    <col min="12038" max="12245" width="8" style="48"/>
    <col min="12246" max="12246" width="19" style="48" customWidth="1"/>
    <col min="12247" max="12247" width="0" style="48" hidden="1" customWidth="1"/>
    <col min="12248" max="12248" width="6" style="48" customWidth="1"/>
    <col min="12249" max="12249" width="42.109375" style="48" customWidth="1"/>
    <col min="12250" max="12250" width="0" style="48" hidden="1" customWidth="1"/>
    <col min="12251" max="12251" width="12.6640625" style="48" customWidth="1"/>
    <col min="12252" max="12252" width="13.5546875" style="48" customWidth="1"/>
    <col min="12253" max="12253" width="14" style="48" customWidth="1"/>
    <col min="12254" max="12254" width="13.88671875" style="48" customWidth="1"/>
    <col min="12255" max="12255" width="12.5546875" style="48" customWidth="1"/>
    <col min="12256" max="12258" width="12.6640625" style="48" customWidth="1"/>
    <col min="12259" max="12264" width="0" style="48" hidden="1" customWidth="1"/>
    <col min="12265" max="12265" width="12.109375" style="48" customWidth="1"/>
    <col min="12266" max="12266" width="15.109375" style="48" customWidth="1"/>
    <col min="12267" max="12293" width="8" style="48" customWidth="1"/>
    <col min="12294" max="12501" width="8" style="48"/>
    <col min="12502" max="12502" width="19" style="48" customWidth="1"/>
    <col min="12503" max="12503" width="0" style="48" hidden="1" customWidth="1"/>
    <col min="12504" max="12504" width="6" style="48" customWidth="1"/>
    <col min="12505" max="12505" width="42.109375" style="48" customWidth="1"/>
    <col min="12506" max="12506" width="0" style="48" hidden="1" customWidth="1"/>
    <col min="12507" max="12507" width="12.6640625" style="48" customWidth="1"/>
    <col min="12508" max="12508" width="13.5546875" style="48" customWidth="1"/>
    <col min="12509" max="12509" width="14" style="48" customWidth="1"/>
    <col min="12510" max="12510" width="13.88671875" style="48" customWidth="1"/>
    <col min="12511" max="12511" width="12.5546875" style="48" customWidth="1"/>
    <col min="12512" max="12514" width="12.6640625" style="48" customWidth="1"/>
    <col min="12515" max="12520" width="0" style="48" hidden="1" customWidth="1"/>
    <col min="12521" max="12521" width="12.109375" style="48" customWidth="1"/>
    <col min="12522" max="12522" width="15.109375" style="48" customWidth="1"/>
    <col min="12523" max="12549" width="8" style="48" customWidth="1"/>
    <col min="12550" max="12757" width="8" style="48"/>
    <col min="12758" max="12758" width="19" style="48" customWidth="1"/>
    <col min="12759" max="12759" width="0" style="48" hidden="1" customWidth="1"/>
    <col min="12760" max="12760" width="6" style="48" customWidth="1"/>
    <col min="12761" max="12761" width="42.109375" style="48" customWidth="1"/>
    <col min="12762" max="12762" width="0" style="48" hidden="1" customWidth="1"/>
    <col min="12763" max="12763" width="12.6640625" style="48" customWidth="1"/>
    <col min="12764" max="12764" width="13.5546875" style="48" customWidth="1"/>
    <col min="12765" max="12765" width="14" style="48" customWidth="1"/>
    <col min="12766" max="12766" width="13.88671875" style="48" customWidth="1"/>
    <col min="12767" max="12767" width="12.5546875" style="48" customWidth="1"/>
    <col min="12768" max="12770" width="12.6640625" style="48" customWidth="1"/>
    <col min="12771" max="12776" width="0" style="48" hidden="1" customWidth="1"/>
    <col min="12777" max="12777" width="12.109375" style="48" customWidth="1"/>
    <col min="12778" max="12778" width="15.109375" style="48" customWidth="1"/>
    <col min="12779" max="12805" width="8" style="48" customWidth="1"/>
    <col min="12806" max="13013" width="8" style="48"/>
    <col min="13014" max="13014" width="19" style="48" customWidth="1"/>
    <col min="13015" max="13015" width="0" style="48" hidden="1" customWidth="1"/>
    <col min="13016" max="13016" width="6" style="48" customWidth="1"/>
    <col min="13017" max="13017" width="42.109375" style="48" customWidth="1"/>
    <col min="13018" max="13018" width="0" style="48" hidden="1" customWidth="1"/>
    <col min="13019" max="13019" width="12.6640625" style="48" customWidth="1"/>
    <col min="13020" max="13020" width="13.5546875" style="48" customWidth="1"/>
    <col min="13021" max="13021" width="14" style="48" customWidth="1"/>
    <col min="13022" max="13022" width="13.88671875" style="48" customWidth="1"/>
    <col min="13023" max="13023" width="12.5546875" style="48" customWidth="1"/>
    <col min="13024" max="13026" width="12.6640625" style="48" customWidth="1"/>
    <col min="13027" max="13032" width="0" style="48" hidden="1" customWidth="1"/>
    <col min="13033" max="13033" width="12.109375" style="48" customWidth="1"/>
    <col min="13034" max="13034" width="15.109375" style="48" customWidth="1"/>
    <col min="13035" max="13061" width="8" style="48" customWidth="1"/>
    <col min="13062" max="13269" width="8" style="48"/>
    <col min="13270" max="13270" width="19" style="48" customWidth="1"/>
    <col min="13271" max="13271" width="0" style="48" hidden="1" customWidth="1"/>
    <col min="13272" max="13272" width="6" style="48" customWidth="1"/>
    <col min="13273" max="13273" width="42.109375" style="48" customWidth="1"/>
    <col min="13274" max="13274" width="0" style="48" hidden="1" customWidth="1"/>
    <col min="13275" max="13275" width="12.6640625" style="48" customWidth="1"/>
    <col min="13276" max="13276" width="13.5546875" style="48" customWidth="1"/>
    <col min="13277" max="13277" width="14" style="48" customWidth="1"/>
    <col min="13278" max="13278" width="13.88671875" style="48" customWidth="1"/>
    <col min="13279" max="13279" width="12.5546875" style="48" customWidth="1"/>
    <col min="13280" max="13282" width="12.6640625" style="48" customWidth="1"/>
    <col min="13283" max="13288" width="0" style="48" hidden="1" customWidth="1"/>
    <col min="13289" max="13289" width="12.109375" style="48" customWidth="1"/>
    <col min="13290" max="13290" width="15.109375" style="48" customWidth="1"/>
    <col min="13291" max="13317" width="8" style="48" customWidth="1"/>
    <col min="13318" max="13525" width="8" style="48"/>
    <col min="13526" max="13526" width="19" style="48" customWidth="1"/>
    <col min="13527" max="13527" width="0" style="48" hidden="1" customWidth="1"/>
    <col min="13528" max="13528" width="6" style="48" customWidth="1"/>
    <col min="13529" max="13529" width="42.109375" style="48" customWidth="1"/>
    <col min="13530" max="13530" width="0" style="48" hidden="1" customWidth="1"/>
    <col min="13531" max="13531" width="12.6640625" style="48" customWidth="1"/>
    <col min="13532" max="13532" width="13.5546875" style="48" customWidth="1"/>
    <col min="13533" max="13533" width="14" style="48" customWidth="1"/>
    <col min="13534" max="13534" width="13.88671875" style="48" customWidth="1"/>
    <col min="13535" max="13535" width="12.5546875" style="48" customWidth="1"/>
    <col min="13536" max="13538" width="12.6640625" style="48" customWidth="1"/>
    <col min="13539" max="13544" width="0" style="48" hidden="1" customWidth="1"/>
    <col min="13545" max="13545" width="12.109375" style="48" customWidth="1"/>
    <col min="13546" max="13546" width="15.109375" style="48" customWidth="1"/>
    <col min="13547" max="13573" width="8" style="48" customWidth="1"/>
    <col min="13574" max="13781" width="8" style="48"/>
    <col min="13782" max="13782" width="19" style="48" customWidth="1"/>
    <col min="13783" max="13783" width="0" style="48" hidden="1" customWidth="1"/>
    <col min="13784" max="13784" width="6" style="48" customWidth="1"/>
    <col min="13785" max="13785" width="42.109375" style="48" customWidth="1"/>
    <col min="13786" max="13786" width="0" style="48" hidden="1" customWidth="1"/>
    <col min="13787" max="13787" width="12.6640625" style="48" customWidth="1"/>
    <col min="13788" max="13788" width="13.5546875" style="48" customWidth="1"/>
    <col min="13789" max="13789" width="14" style="48" customWidth="1"/>
    <col min="13790" max="13790" width="13.88671875" style="48" customWidth="1"/>
    <col min="13791" max="13791" width="12.5546875" style="48" customWidth="1"/>
    <col min="13792" max="13794" width="12.6640625" style="48" customWidth="1"/>
    <col min="13795" max="13800" width="0" style="48" hidden="1" customWidth="1"/>
    <col min="13801" max="13801" width="12.109375" style="48" customWidth="1"/>
    <col min="13802" max="13802" width="15.109375" style="48" customWidth="1"/>
    <col min="13803" max="13829" width="8" style="48" customWidth="1"/>
    <col min="13830" max="14037" width="8" style="48"/>
    <col min="14038" max="14038" width="19" style="48" customWidth="1"/>
    <col min="14039" max="14039" width="0" style="48" hidden="1" customWidth="1"/>
    <col min="14040" max="14040" width="6" style="48" customWidth="1"/>
    <col min="14041" max="14041" width="42.109375" style="48" customWidth="1"/>
    <col min="14042" max="14042" width="0" style="48" hidden="1" customWidth="1"/>
    <col min="14043" max="14043" width="12.6640625" style="48" customWidth="1"/>
    <col min="14044" max="14044" width="13.5546875" style="48" customWidth="1"/>
    <col min="14045" max="14045" width="14" style="48" customWidth="1"/>
    <col min="14046" max="14046" width="13.88671875" style="48" customWidth="1"/>
    <col min="14047" max="14047" width="12.5546875" style="48" customWidth="1"/>
    <col min="14048" max="14050" width="12.6640625" style="48" customWidth="1"/>
    <col min="14051" max="14056" width="0" style="48" hidden="1" customWidth="1"/>
    <col min="14057" max="14057" width="12.109375" style="48" customWidth="1"/>
    <col min="14058" max="14058" width="15.109375" style="48" customWidth="1"/>
    <col min="14059" max="14085" width="8" style="48" customWidth="1"/>
    <col min="14086" max="14293" width="8" style="48"/>
    <col min="14294" max="14294" width="19" style="48" customWidth="1"/>
    <col min="14295" max="14295" width="0" style="48" hidden="1" customWidth="1"/>
    <col min="14296" max="14296" width="6" style="48" customWidth="1"/>
    <col min="14297" max="14297" width="42.109375" style="48" customWidth="1"/>
    <col min="14298" max="14298" width="0" style="48" hidden="1" customWidth="1"/>
    <col min="14299" max="14299" width="12.6640625" style="48" customWidth="1"/>
    <col min="14300" max="14300" width="13.5546875" style="48" customWidth="1"/>
    <col min="14301" max="14301" width="14" style="48" customWidth="1"/>
    <col min="14302" max="14302" width="13.88671875" style="48" customWidth="1"/>
    <col min="14303" max="14303" width="12.5546875" style="48" customWidth="1"/>
    <col min="14304" max="14306" width="12.6640625" style="48" customWidth="1"/>
    <col min="14307" max="14312" width="0" style="48" hidden="1" customWidth="1"/>
    <col min="14313" max="14313" width="12.109375" style="48" customWidth="1"/>
    <col min="14314" max="14314" width="15.109375" style="48" customWidth="1"/>
    <col min="14315" max="14341" width="8" style="48" customWidth="1"/>
    <col min="14342" max="14549" width="8" style="48"/>
    <col min="14550" max="14550" width="19" style="48" customWidth="1"/>
    <col min="14551" max="14551" width="0" style="48" hidden="1" customWidth="1"/>
    <col min="14552" max="14552" width="6" style="48" customWidth="1"/>
    <col min="14553" max="14553" width="42.109375" style="48" customWidth="1"/>
    <col min="14554" max="14554" width="0" style="48" hidden="1" customWidth="1"/>
    <col min="14555" max="14555" width="12.6640625" style="48" customWidth="1"/>
    <col min="14556" max="14556" width="13.5546875" style="48" customWidth="1"/>
    <col min="14557" max="14557" width="14" style="48" customWidth="1"/>
    <col min="14558" max="14558" width="13.88671875" style="48" customWidth="1"/>
    <col min="14559" max="14559" width="12.5546875" style="48" customWidth="1"/>
    <col min="14560" max="14562" width="12.6640625" style="48" customWidth="1"/>
    <col min="14563" max="14568" width="0" style="48" hidden="1" customWidth="1"/>
    <col min="14569" max="14569" width="12.109375" style="48" customWidth="1"/>
    <col min="14570" max="14570" width="15.109375" style="48" customWidth="1"/>
    <col min="14571" max="14597" width="8" style="48" customWidth="1"/>
    <col min="14598" max="14805" width="8" style="48"/>
    <col min="14806" max="14806" width="19" style="48" customWidth="1"/>
    <col min="14807" max="14807" width="0" style="48" hidden="1" customWidth="1"/>
    <col min="14808" max="14808" width="6" style="48" customWidth="1"/>
    <col min="14809" max="14809" width="42.109375" style="48" customWidth="1"/>
    <col min="14810" max="14810" width="0" style="48" hidden="1" customWidth="1"/>
    <col min="14811" max="14811" width="12.6640625" style="48" customWidth="1"/>
    <col min="14812" max="14812" width="13.5546875" style="48" customWidth="1"/>
    <col min="14813" max="14813" width="14" style="48" customWidth="1"/>
    <col min="14814" max="14814" width="13.88671875" style="48" customWidth="1"/>
    <col min="14815" max="14815" width="12.5546875" style="48" customWidth="1"/>
    <col min="14816" max="14818" width="12.6640625" style="48" customWidth="1"/>
    <col min="14819" max="14824" width="0" style="48" hidden="1" customWidth="1"/>
    <col min="14825" max="14825" width="12.109375" style="48" customWidth="1"/>
    <col min="14826" max="14826" width="15.109375" style="48" customWidth="1"/>
    <col min="14827" max="14853" width="8" style="48" customWidth="1"/>
    <col min="14854" max="15061" width="8" style="48"/>
    <col min="15062" max="15062" width="19" style="48" customWidth="1"/>
    <col min="15063" max="15063" width="0" style="48" hidden="1" customWidth="1"/>
    <col min="15064" max="15064" width="6" style="48" customWidth="1"/>
    <col min="15065" max="15065" width="42.109375" style="48" customWidth="1"/>
    <col min="15066" max="15066" width="0" style="48" hidden="1" customWidth="1"/>
    <col min="15067" max="15067" width="12.6640625" style="48" customWidth="1"/>
    <col min="15068" max="15068" width="13.5546875" style="48" customWidth="1"/>
    <col min="15069" max="15069" width="14" style="48" customWidth="1"/>
    <col min="15070" max="15070" width="13.88671875" style="48" customWidth="1"/>
    <col min="15071" max="15071" width="12.5546875" style="48" customWidth="1"/>
    <col min="15072" max="15074" width="12.6640625" style="48" customWidth="1"/>
    <col min="15075" max="15080" width="0" style="48" hidden="1" customWidth="1"/>
    <col min="15081" max="15081" width="12.109375" style="48" customWidth="1"/>
    <col min="15082" max="15082" width="15.109375" style="48" customWidth="1"/>
    <col min="15083" max="15109" width="8" style="48" customWidth="1"/>
    <col min="15110" max="15317" width="8" style="48"/>
    <col min="15318" max="15318" width="19" style="48" customWidth="1"/>
    <col min="15319" max="15319" width="0" style="48" hidden="1" customWidth="1"/>
    <col min="15320" max="15320" width="6" style="48" customWidth="1"/>
    <col min="15321" max="15321" width="42.109375" style="48" customWidth="1"/>
    <col min="15322" max="15322" width="0" style="48" hidden="1" customWidth="1"/>
    <col min="15323" max="15323" width="12.6640625" style="48" customWidth="1"/>
    <col min="15324" max="15324" width="13.5546875" style="48" customWidth="1"/>
    <col min="15325" max="15325" width="14" style="48" customWidth="1"/>
    <col min="15326" max="15326" width="13.88671875" style="48" customWidth="1"/>
    <col min="15327" max="15327" width="12.5546875" style="48" customWidth="1"/>
    <col min="15328" max="15330" width="12.6640625" style="48" customWidth="1"/>
    <col min="15331" max="15336" width="0" style="48" hidden="1" customWidth="1"/>
    <col min="15337" max="15337" width="12.109375" style="48" customWidth="1"/>
    <col min="15338" max="15338" width="15.109375" style="48" customWidth="1"/>
    <col min="15339" max="15365" width="8" style="48" customWidth="1"/>
    <col min="15366" max="15573" width="8" style="48"/>
    <col min="15574" max="15574" width="19" style="48" customWidth="1"/>
    <col min="15575" max="15575" width="0" style="48" hidden="1" customWidth="1"/>
    <col min="15576" max="15576" width="6" style="48" customWidth="1"/>
    <col min="15577" max="15577" width="42.109375" style="48" customWidth="1"/>
    <col min="15578" max="15578" width="0" style="48" hidden="1" customWidth="1"/>
    <col min="15579" max="15579" width="12.6640625" style="48" customWidth="1"/>
    <col min="15580" max="15580" width="13.5546875" style="48" customWidth="1"/>
    <col min="15581" max="15581" width="14" style="48" customWidth="1"/>
    <col min="15582" max="15582" width="13.88671875" style="48" customWidth="1"/>
    <col min="15583" max="15583" width="12.5546875" style="48" customWidth="1"/>
    <col min="15584" max="15586" width="12.6640625" style="48" customWidth="1"/>
    <col min="15587" max="15592" width="0" style="48" hidden="1" customWidth="1"/>
    <col min="15593" max="15593" width="12.109375" style="48" customWidth="1"/>
    <col min="15594" max="15594" width="15.109375" style="48" customWidth="1"/>
    <col min="15595" max="15621" width="8" style="48" customWidth="1"/>
    <col min="15622" max="16384" width="8" style="48"/>
  </cols>
  <sheetData>
    <row r="1" spans="1:221" s="1" customFormat="1" ht="60.75" customHeight="1">
      <c r="B1" s="63"/>
      <c r="C1" s="101" t="s">
        <v>78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4"/>
      <c r="AZ1" s="94"/>
    </row>
    <row r="2" spans="1:221" s="1" customFormat="1" ht="42" customHeight="1">
      <c r="B2" s="102" t="s">
        <v>79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94"/>
      <c r="AG2" s="94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4"/>
      <c r="AZ2" s="94"/>
    </row>
    <row r="3" spans="1:221" s="1" customFormat="1" ht="21" customHeight="1">
      <c r="B3" s="8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F3" s="59"/>
      <c r="AG3" s="59" t="s">
        <v>18</v>
      </c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4"/>
      <c r="AZ3" s="94"/>
    </row>
    <row r="4" spans="1:221" s="18" customFormat="1" ht="49.5" customHeight="1" thickBot="1">
      <c r="A4" s="12"/>
      <c r="B4" s="13"/>
      <c r="C4" s="54" t="s">
        <v>0</v>
      </c>
      <c r="D4" s="103" t="s">
        <v>8</v>
      </c>
      <c r="E4" s="104"/>
      <c r="F4" s="105"/>
      <c r="G4" s="106" t="s">
        <v>9</v>
      </c>
      <c r="H4" s="107"/>
      <c r="I4" s="108"/>
      <c r="J4" s="106" t="s">
        <v>10</v>
      </c>
      <c r="K4" s="107"/>
      <c r="L4" s="108"/>
      <c r="M4" s="106" t="s">
        <v>11</v>
      </c>
      <c r="N4" s="107"/>
      <c r="O4" s="108"/>
      <c r="P4" s="106" t="s">
        <v>12</v>
      </c>
      <c r="Q4" s="107"/>
      <c r="R4" s="108"/>
      <c r="S4" s="106" t="s">
        <v>13</v>
      </c>
      <c r="T4" s="107"/>
      <c r="U4" s="108"/>
      <c r="V4" s="106" t="s">
        <v>14</v>
      </c>
      <c r="W4" s="107"/>
      <c r="X4" s="108"/>
      <c r="Y4" s="106" t="s">
        <v>15</v>
      </c>
      <c r="Z4" s="107"/>
      <c r="AA4" s="108"/>
      <c r="AB4" s="106" t="s">
        <v>19</v>
      </c>
      <c r="AC4" s="107"/>
      <c r="AD4" s="108"/>
      <c r="AE4" s="106" t="s">
        <v>17</v>
      </c>
      <c r="AF4" s="107"/>
      <c r="AG4" s="108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6"/>
    </row>
    <row r="5" spans="1:221" s="28" customFormat="1" ht="18.600000000000001" thickBot="1">
      <c r="A5" s="19"/>
      <c r="B5" s="13"/>
      <c r="C5" s="98" t="s">
        <v>74</v>
      </c>
      <c r="D5" s="99" t="s">
        <v>75</v>
      </c>
      <c r="E5" s="99" t="s">
        <v>76</v>
      </c>
      <c r="F5" s="99" t="s">
        <v>77</v>
      </c>
      <c r="G5" s="99" t="s">
        <v>75</v>
      </c>
      <c r="H5" s="99" t="s">
        <v>76</v>
      </c>
      <c r="I5" s="99" t="s">
        <v>77</v>
      </c>
      <c r="J5" s="99" t="s">
        <v>75</v>
      </c>
      <c r="K5" s="99" t="s">
        <v>76</v>
      </c>
      <c r="L5" s="99" t="s">
        <v>77</v>
      </c>
      <c r="M5" s="99" t="s">
        <v>75</v>
      </c>
      <c r="N5" s="99" t="s">
        <v>76</v>
      </c>
      <c r="O5" s="99" t="s">
        <v>77</v>
      </c>
      <c r="P5" s="99" t="s">
        <v>75</v>
      </c>
      <c r="Q5" s="99" t="s">
        <v>76</v>
      </c>
      <c r="R5" s="99" t="s">
        <v>77</v>
      </c>
      <c r="S5" s="99" t="s">
        <v>75</v>
      </c>
      <c r="T5" s="99" t="s">
        <v>76</v>
      </c>
      <c r="U5" s="99" t="s">
        <v>77</v>
      </c>
      <c r="V5" s="99" t="s">
        <v>75</v>
      </c>
      <c r="W5" s="99" t="s">
        <v>76</v>
      </c>
      <c r="X5" s="99" t="s">
        <v>77</v>
      </c>
      <c r="Y5" s="99" t="s">
        <v>75</v>
      </c>
      <c r="Z5" s="99" t="s">
        <v>76</v>
      </c>
      <c r="AA5" s="99" t="s">
        <v>77</v>
      </c>
      <c r="AB5" s="99" t="s">
        <v>75</v>
      </c>
      <c r="AC5" s="99" t="s">
        <v>76</v>
      </c>
      <c r="AD5" s="99" t="s">
        <v>77</v>
      </c>
      <c r="AE5" s="99" t="s">
        <v>75</v>
      </c>
      <c r="AF5" s="99" t="s">
        <v>76</v>
      </c>
      <c r="AG5" s="99" t="s">
        <v>77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6"/>
    </row>
    <row r="6" spans="1:221" s="39" customFormat="1" ht="64.5" customHeight="1">
      <c r="A6" s="32"/>
      <c r="B6" s="33" t="s">
        <v>5</v>
      </c>
      <c r="C6" s="69" t="s">
        <v>21</v>
      </c>
      <c r="D6" s="64">
        <f>G6+J6+M6+P6+S6+V6+Y6+AB6+AE6</f>
        <v>6764100</v>
      </c>
      <c r="E6" s="64">
        <f>H6+K6+N6+Q6+T6+W6+Z6+AC6+AF6</f>
        <v>6764100</v>
      </c>
      <c r="F6" s="64">
        <f>E6/D6*100</f>
        <v>100</v>
      </c>
      <c r="G6" s="65">
        <v>608070</v>
      </c>
      <c r="H6" s="65">
        <v>608070</v>
      </c>
      <c r="I6" s="65">
        <f>H6/G6*100</f>
        <v>100</v>
      </c>
      <c r="J6" s="65">
        <v>898610</v>
      </c>
      <c r="K6" s="65">
        <v>898610</v>
      </c>
      <c r="L6" s="65">
        <f>K6/J6*100</f>
        <v>100</v>
      </c>
      <c r="M6" s="65">
        <v>402250</v>
      </c>
      <c r="N6" s="65">
        <v>402250</v>
      </c>
      <c r="O6" s="65">
        <f>N6/M6*100</f>
        <v>100</v>
      </c>
      <c r="P6" s="65">
        <v>333500</v>
      </c>
      <c r="Q6" s="65">
        <v>333500</v>
      </c>
      <c r="R6" s="65">
        <f>Q6/P6*100</f>
        <v>100</v>
      </c>
      <c r="S6" s="65">
        <v>588430</v>
      </c>
      <c r="T6" s="65">
        <v>588430</v>
      </c>
      <c r="U6" s="65">
        <f>T6/S6*100</f>
        <v>100</v>
      </c>
      <c r="V6" s="65">
        <v>599890</v>
      </c>
      <c r="W6" s="65">
        <v>599890</v>
      </c>
      <c r="X6" s="65">
        <f>W6/V6*100</f>
        <v>100</v>
      </c>
      <c r="Y6" s="65">
        <v>512320</v>
      </c>
      <c r="Z6" s="65">
        <v>512320</v>
      </c>
      <c r="AA6" s="65">
        <f>Z6/Y6*100</f>
        <v>100</v>
      </c>
      <c r="AB6" s="65">
        <v>2289890</v>
      </c>
      <c r="AC6" s="65">
        <v>2289890</v>
      </c>
      <c r="AD6" s="65">
        <f>AC6/AB6*100</f>
        <v>100</v>
      </c>
      <c r="AE6" s="65">
        <v>531140</v>
      </c>
      <c r="AF6" s="65">
        <v>531140</v>
      </c>
      <c r="AG6" s="65">
        <f>AF6/AE6*100</f>
        <v>100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96"/>
    </row>
    <row r="7" spans="1:221" s="39" customFormat="1" ht="78.75" customHeight="1">
      <c r="A7" s="32"/>
      <c r="B7" s="41" t="s">
        <v>6</v>
      </c>
      <c r="C7" s="69" t="s">
        <v>22</v>
      </c>
      <c r="D7" s="64">
        <f t="shared" ref="D7:D37" si="0">G7+J7+M7+P7+S7+V7+Y7+AB7+AE7</f>
        <v>17093700</v>
      </c>
      <c r="E7" s="64">
        <f t="shared" ref="E7:E37" si="1">H7+K7+N7+Q7+T7+W7+Z7+AC7+AF7</f>
        <v>17093700</v>
      </c>
      <c r="F7" s="64">
        <f t="shared" ref="F7:F37" si="2">E7/D7*100</f>
        <v>100</v>
      </c>
      <c r="G7" s="65">
        <v>2247500</v>
      </c>
      <c r="H7" s="65">
        <v>2247500</v>
      </c>
      <c r="I7" s="65">
        <f t="shared" ref="I7:I37" si="3">H7/G7*100</f>
        <v>100</v>
      </c>
      <c r="J7" s="65">
        <v>2164000</v>
      </c>
      <c r="K7" s="65">
        <v>2164000</v>
      </c>
      <c r="L7" s="65">
        <f t="shared" ref="L7:L37" si="4">K7/J7*100</f>
        <v>100</v>
      </c>
      <c r="M7" s="65">
        <v>1955500</v>
      </c>
      <c r="N7" s="65">
        <v>1955500</v>
      </c>
      <c r="O7" s="65">
        <f t="shared" ref="O7:O37" si="5">N7/M7*100</f>
        <v>100</v>
      </c>
      <c r="P7" s="65">
        <v>1767000</v>
      </c>
      <c r="Q7" s="65">
        <v>1767000</v>
      </c>
      <c r="R7" s="65">
        <f t="shared" ref="R7:R37" si="6">Q7/P7*100</f>
        <v>100</v>
      </c>
      <c r="S7" s="65">
        <f>2728500-650000</f>
        <v>2078500</v>
      </c>
      <c r="T7" s="65">
        <f>2728500-650000</f>
        <v>2078500</v>
      </c>
      <c r="U7" s="65">
        <f t="shared" ref="U7:U37" si="7">T7/S7*100</f>
        <v>100</v>
      </c>
      <c r="V7" s="65">
        <v>2492500</v>
      </c>
      <c r="W7" s="65">
        <v>2492500</v>
      </c>
      <c r="X7" s="65">
        <f t="shared" ref="X7:X37" si="8">W7/V7*100</f>
        <v>100</v>
      </c>
      <c r="Y7" s="65">
        <v>1158000</v>
      </c>
      <c r="Z7" s="65">
        <v>1158000</v>
      </c>
      <c r="AA7" s="65">
        <f t="shared" ref="AA7:AA37" si="9">Z7/Y7*100</f>
        <v>100</v>
      </c>
      <c r="AB7" s="65">
        <v>1229200</v>
      </c>
      <c r="AC7" s="65">
        <v>1229200</v>
      </c>
      <c r="AD7" s="65">
        <f t="shared" ref="AD7:AD37" si="10">AC7/AB7*100</f>
        <v>100</v>
      </c>
      <c r="AE7" s="65">
        <v>2001500</v>
      </c>
      <c r="AF7" s="65">
        <v>2001500</v>
      </c>
      <c r="AG7" s="65">
        <f t="shared" ref="AG7:AG37" si="11">AF7/AE7*100</f>
        <v>100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96"/>
    </row>
    <row r="8" spans="1:221" s="39" customFormat="1" ht="62.25" customHeight="1">
      <c r="A8" s="32"/>
      <c r="B8" s="33" t="s">
        <v>7</v>
      </c>
      <c r="C8" s="69" t="s">
        <v>20</v>
      </c>
      <c r="D8" s="64">
        <f t="shared" si="0"/>
        <v>571200</v>
      </c>
      <c r="E8" s="64">
        <f t="shared" si="1"/>
        <v>571200</v>
      </c>
      <c r="F8" s="64">
        <f t="shared" si="2"/>
        <v>100</v>
      </c>
      <c r="G8" s="65">
        <f>60900+3200</f>
        <v>64100</v>
      </c>
      <c r="H8" s="65">
        <f>60900+3200</f>
        <v>64100</v>
      </c>
      <c r="I8" s="65">
        <f t="shared" si="3"/>
        <v>100</v>
      </c>
      <c r="J8" s="65">
        <f>143400+7500</f>
        <v>150900</v>
      </c>
      <c r="K8" s="65">
        <f>143400+7500</f>
        <v>150900</v>
      </c>
      <c r="L8" s="65">
        <f t="shared" si="4"/>
        <v>100</v>
      </c>
      <c r="M8" s="65">
        <f>47400+2500</f>
        <v>49900</v>
      </c>
      <c r="N8" s="65">
        <f>47400+2500</f>
        <v>49900</v>
      </c>
      <c r="O8" s="65">
        <f t="shared" si="5"/>
        <v>100</v>
      </c>
      <c r="P8" s="65">
        <f>47400+2500</f>
        <v>49900</v>
      </c>
      <c r="Q8" s="65">
        <f>47400+2500</f>
        <v>49900</v>
      </c>
      <c r="R8" s="65">
        <f t="shared" si="6"/>
        <v>100</v>
      </c>
      <c r="S8" s="65">
        <f>60900+3200</f>
        <v>64100</v>
      </c>
      <c r="T8" s="65">
        <f>60900+3200</f>
        <v>64100</v>
      </c>
      <c r="U8" s="65">
        <f t="shared" si="7"/>
        <v>100</v>
      </c>
      <c r="V8" s="65">
        <f>60900+3200</f>
        <v>64100</v>
      </c>
      <c r="W8" s="65">
        <f>60900+3200</f>
        <v>64100</v>
      </c>
      <c r="X8" s="65">
        <f t="shared" si="8"/>
        <v>100</v>
      </c>
      <c r="Y8" s="65">
        <f>60900+3200</f>
        <v>64100</v>
      </c>
      <c r="Z8" s="65">
        <f>60900+3200</f>
        <v>64100</v>
      </c>
      <c r="AA8" s="65">
        <f t="shared" si="9"/>
        <v>100</v>
      </c>
      <c r="AB8" s="65">
        <v>0</v>
      </c>
      <c r="AC8" s="65">
        <v>0</v>
      </c>
      <c r="AD8" s="65"/>
      <c r="AE8" s="65">
        <f>60900+3200</f>
        <v>64100</v>
      </c>
      <c r="AF8" s="65">
        <f>60900+3200</f>
        <v>64100</v>
      </c>
      <c r="AG8" s="65">
        <f t="shared" si="11"/>
        <v>100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96"/>
    </row>
    <row r="9" spans="1:221" s="39" customFormat="1" ht="23.25" hidden="1" customHeight="1">
      <c r="A9" s="32"/>
      <c r="B9" s="33" t="s">
        <v>24</v>
      </c>
      <c r="C9" s="62" t="s">
        <v>25</v>
      </c>
      <c r="D9" s="64">
        <f t="shared" si="0"/>
        <v>0</v>
      </c>
      <c r="E9" s="64">
        <f t="shared" si="1"/>
        <v>0</v>
      </c>
      <c r="F9" s="64" t="e">
        <f t="shared" si="2"/>
        <v>#DIV/0!</v>
      </c>
      <c r="G9" s="65">
        <f>G10+G11+G12+G13+G14+G15</f>
        <v>0</v>
      </c>
      <c r="H9" s="65">
        <f>H10+H11+H12+H13+H14+H15</f>
        <v>0</v>
      </c>
      <c r="I9" s="65" t="e">
        <f t="shared" si="3"/>
        <v>#DIV/0!</v>
      </c>
      <c r="J9" s="65">
        <f t="shared" ref="J9:AE9" si="12">J10+J11+J12+J13+J14+J15</f>
        <v>0</v>
      </c>
      <c r="K9" s="65">
        <f t="shared" ref="K9" si="13">K10+K11+K12+K13+K14+K15</f>
        <v>0</v>
      </c>
      <c r="L9" s="65" t="e">
        <f t="shared" si="4"/>
        <v>#DIV/0!</v>
      </c>
      <c r="M9" s="65">
        <f t="shared" si="12"/>
        <v>0</v>
      </c>
      <c r="N9" s="65">
        <f t="shared" ref="N9" si="14">N10+N11+N12+N13+N14+N15</f>
        <v>0</v>
      </c>
      <c r="O9" s="65" t="e">
        <f t="shared" si="5"/>
        <v>#DIV/0!</v>
      </c>
      <c r="P9" s="65">
        <f t="shared" si="12"/>
        <v>0</v>
      </c>
      <c r="Q9" s="65">
        <f t="shared" ref="Q9" si="15">Q10+Q11+Q12+Q13+Q14+Q15</f>
        <v>0</v>
      </c>
      <c r="R9" s="65" t="e">
        <f t="shared" si="6"/>
        <v>#DIV/0!</v>
      </c>
      <c r="S9" s="65">
        <f t="shared" si="12"/>
        <v>0</v>
      </c>
      <c r="T9" s="65">
        <f t="shared" ref="T9" si="16">T10+T11+T12+T13+T14+T15</f>
        <v>0</v>
      </c>
      <c r="U9" s="65" t="e">
        <f t="shared" si="7"/>
        <v>#DIV/0!</v>
      </c>
      <c r="V9" s="65">
        <f t="shared" si="12"/>
        <v>0</v>
      </c>
      <c r="W9" s="65">
        <f t="shared" ref="W9" si="17">W10+W11+W12+W13+W14+W15</f>
        <v>0</v>
      </c>
      <c r="X9" s="65" t="e">
        <f t="shared" si="8"/>
        <v>#DIV/0!</v>
      </c>
      <c r="Y9" s="65">
        <f t="shared" si="12"/>
        <v>0</v>
      </c>
      <c r="Z9" s="65">
        <f t="shared" ref="Z9" si="18">Z10+Z11+Z12+Z13+Z14+Z15</f>
        <v>0</v>
      </c>
      <c r="AA9" s="65" t="e">
        <f t="shared" si="9"/>
        <v>#DIV/0!</v>
      </c>
      <c r="AB9" s="65">
        <f t="shared" si="12"/>
        <v>0</v>
      </c>
      <c r="AC9" s="65">
        <f t="shared" ref="AC9" si="19">AC10+AC11+AC12+AC13+AC14+AC15</f>
        <v>0</v>
      </c>
      <c r="AD9" s="65" t="e">
        <f t="shared" si="10"/>
        <v>#DIV/0!</v>
      </c>
      <c r="AE9" s="65">
        <f t="shared" si="12"/>
        <v>0</v>
      </c>
      <c r="AF9" s="65">
        <f t="shared" ref="AF9" si="20">AF10+AF11+AF12+AF13+AF14+AF15</f>
        <v>0</v>
      </c>
      <c r="AG9" s="65" t="e">
        <f t="shared" si="11"/>
        <v>#DIV/0!</v>
      </c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96"/>
    </row>
    <row r="10" spans="1:221" s="39" customFormat="1" ht="33" hidden="1" customHeight="1">
      <c r="A10" s="32"/>
      <c r="B10" s="33" t="s">
        <v>27</v>
      </c>
      <c r="C10" s="61" t="s">
        <v>33</v>
      </c>
      <c r="D10" s="64">
        <f t="shared" si="0"/>
        <v>0</v>
      </c>
      <c r="E10" s="64">
        <f t="shared" si="1"/>
        <v>0</v>
      </c>
      <c r="F10" s="64" t="e">
        <f t="shared" si="2"/>
        <v>#DIV/0!</v>
      </c>
      <c r="G10" s="65"/>
      <c r="H10" s="65"/>
      <c r="I10" s="65" t="e">
        <f t="shared" si="3"/>
        <v>#DIV/0!</v>
      </c>
      <c r="J10" s="65"/>
      <c r="K10" s="65"/>
      <c r="L10" s="65" t="e">
        <f t="shared" si="4"/>
        <v>#DIV/0!</v>
      </c>
      <c r="M10" s="65"/>
      <c r="N10" s="65"/>
      <c r="O10" s="65" t="e">
        <f t="shared" si="5"/>
        <v>#DIV/0!</v>
      </c>
      <c r="P10" s="65"/>
      <c r="Q10" s="65"/>
      <c r="R10" s="65" t="e">
        <f t="shared" si="6"/>
        <v>#DIV/0!</v>
      </c>
      <c r="S10" s="65"/>
      <c r="T10" s="65"/>
      <c r="U10" s="65" t="e">
        <f t="shared" si="7"/>
        <v>#DIV/0!</v>
      </c>
      <c r="V10" s="65"/>
      <c r="W10" s="65"/>
      <c r="X10" s="65" t="e">
        <f t="shared" si="8"/>
        <v>#DIV/0!</v>
      </c>
      <c r="Y10" s="65"/>
      <c r="Z10" s="65"/>
      <c r="AA10" s="65" t="e">
        <f t="shared" si="9"/>
        <v>#DIV/0!</v>
      </c>
      <c r="AB10" s="65"/>
      <c r="AC10" s="65"/>
      <c r="AD10" s="65" t="e">
        <f t="shared" si="10"/>
        <v>#DIV/0!</v>
      </c>
      <c r="AE10" s="65"/>
      <c r="AF10" s="65"/>
      <c r="AG10" s="65" t="e">
        <f t="shared" si="11"/>
        <v>#DIV/0!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96"/>
    </row>
    <row r="11" spans="1:221" s="39" customFormat="1" ht="44.25" hidden="1" customHeight="1">
      <c r="A11" s="32"/>
      <c r="B11" s="33" t="s">
        <v>28</v>
      </c>
      <c r="C11" s="61" t="s">
        <v>26</v>
      </c>
      <c r="D11" s="64">
        <f t="shared" si="0"/>
        <v>0</v>
      </c>
      <c r="E11" s="64">
        <f t="shared" si="1"/>
        <v>0</v>
      </c>
      <c r="F11" s="64" t="e">
        <f t="shared" si="2"/>
        <v>#DIV/0!</v>
      </c>
      <c r="G11" s="65"/>
      <c r="H11" s="65"/>
      <c r="I11" s="65" t="e">
        <f t="shared" si="3"/>
        <v>#DIV/0!</v>
      </c>
      <c r="J11" s="65"/>
      <c r="K11" s="65"/>
      <c r="L11" s="65" t="e">
        <f t="shared" si="4"/>
        <v>#DIV/0!</v>
      </c>
      <c r="M11" s="65"/>
      <c r="N11" s="65"/>
      <c r="O11" s="65" t="e">
        <f t="shared" si="5"/>
        <v>#DIV/0!</v>
      </c>
      <c r="P11" s="65"/>
      <c r="Q11" s="65"/>
      <c r="R11" s="65" t="e">
        <f t="shared" si="6"/>
        <v>#DIV/0!</v>
      </c>
      <c r="S11" s="65"/>
      <c r="T11" s="65"/>
      <c r="U11" s="65" t="e">
        <f t="shared" si="7"/>
        <v>#DIV/0!</v>
      </c>
      <c r="V11" s="65"/>
      <c r="W11" s="65"/>
      <c r="X11" s="65" t="e">
        <f t="shared" si="8"/>
        <v>#DIV/0!</v>
      </c>
      <c r="Y11" s="65"/>
      <c r="Z11" s="65"/>
      <c r="AA11" s="65" t="e">
        <f t="shared" si="9"/>
        <v>#DIV/0!</v>
      </c>
      <c r="AB11" s="65"/>
      <c r="AC11" s="65"/>
      <c r="AD11" s="65" t="e">
        <f t="shared" si="10"/>
        <v>#DIV/0!</v>
      </c>
      <c r="AE11" s="65"/>
      <c r="AF11" s="65"/>
      <c r="AG11" s="65" t="e">
        <f t="shared" si="11"/>
        <v>#DIV/0!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96"/>
    </row>
    <row r="12" spans="1:221" s="39" customFormat="1" ht="33" hidden="1" customHeight="1">
      <c r="A12" s="32"/>
      <c r="B12" s="33" t="s">
        <v>36</v>
      </c>
      <c r="C12" s="61" t="s">
        <v>38</v>
      </c>
      <c r="D12" s="64">
        <f t="shared" si="0"/>
        <v>0</v>
      </c>
      <c r="E12" s="64">
        <f t="shared" si="1"/>
        <v>0</v>
      </c>
      <c r="F12" s="64" t="e">
        <f t="shared" si="2"/>
        <v>#DIV/0!</v>
      </c>
      <c r="G12" s="65"/>
      <c r="H12" s="65"/>
      <c r="I12" s="65" t="e">
        <f t="shared" si="3"/>
        <v>#DIV/0!</v>
      </c>
      <c r="J12" s="65"/>
      <c r="K12" s="65"/>
      <c r="L12" s="65" t="e">
        <f t="shared" si="4"/>
        <v>#DIV/0!</v>
      </c>
      <c r="M12" s="65"/>
      <c r="N12" s="65"/>
      <c r="O12" s="65" t="e">
        <f t="shared" si="5"/>
        <v>#DIV/0!</v>
      </c>
      <c r="P12" s="65"/>
      <c r="Q12" s="65"/>
      <c r="R12" s="65" t="e">
        <f t="shared" si="6"/>
        <v>#DIV/0!</v>
      </c>
      <c r="S12" s="65"/>
      <c r="T12" s="65"/>
      <c r="U12" s="65" t="e">
        <f t="shared" si="7"/>
        <v>#DIV/0!</v>
      </c>
      <c r="V12" s="65"/>
      <c r="W12" s="65"/>
      <c r="X12" s="65" t="e">
        <f t="shared" si="8"/>
        <v>#DIV/0!</v>
      </c>
      <c r="Y12" s="65"/>
      <c r="Z12" s="65"/>
      <c r="AA12" s="65" t="e">
        <f t="shared" si="9"/>
        <v>#DIV/0!</v>
      </c>
      <c r="AB12" s="65"/>
      <c r="AC12" s="65"/>
      <c r="AD12" s="65" t="e">
        <f t="shared" si="10"/>
        <v>#DIV/0!</v>
      </c>
      <c r="AE12" s="65"/>
      <c r="AF12" s="65"/>
      <c r="AG12" s="65" t="e">
        <f t="shared" si="11"/>
        <v>#DIV/0!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96"/>
    </row>
    <row r="13" spans="1:221" s="39" customFormat="1" ht="38.25" hidden="1" customHeight="1">
      <c r="A13" s="32"/>
      <c r="B13" s="33" t="s">
        <v>37</v>
      </c>
      <c r="C13" s="61" t="s">
        <v>39</v>
      </c>
      <c r="D13" s="64">
        <f t="shared" si="0"/>
        <v>0</v>
      </c>
      <c r="E13" s="64">
        <f t="shared" si="1"/>
        <v>0</v>
      </c>
      <c r="F13" s="64" t="e">
        <f t="shared" si="2"/>
        <v>#DIV/0!</v>
      </c>
      <c r="G13" s="65"/>
      <c r="H13" s="65"/>
      <c r="I13" s="65" t="e">
        <f t="shared" si="3"/>
        <v>#DIV/0!</v>
      </c>
      <c r="J13" s="65"/>
      <c r="K13" s="65"/>
      <c r="L13" s="65" t="e">
        <f t="shared" si="4"/>
        <v>#DIV/0!</v>
      </c>
      <c r="M13" s="65"/>
      <c r="N13" s="65"/>
      <c r="O13" s="65" t="e">
        <f t="shared" si="5"/>
        <v>#DIV/0!</v>
      </c>
      <c r="P13" s="65"/>
      <c r="Q13" s="65"/>
      <c r="R13" s="65" t="e">
        <f t="shared" si="6"/>
        <v>#DIV/0!</v>
      </c>
      <c r="S13" s="65"/>
      <c r="T13" s="65"/>
      <c r="U13" s="65" t="e">
        <f t="shared" si="7"/>
        <v>#DIV/0!</v>
      </c>
      <c r="V13" s="65"/>
      <c r="W13" s="65"/>
      <c r="X13" s="65" t="e">
        <f t="shared" si="8"/>
        <v>#DIV/0!</v>
      </c>
      <c r="Y13" s="65"/>
      <c r="Z13" s="65"/>
      <c r="AA13" s="65" t="e">
        <f t="shared" si="9"/>
        <v>#DIV/0!</v>
      </c>
      <c r="AB13" s="65"/>
      <c r="AC13" s="65"/>
      <c r="AD13" s="65" t="e">
        <f t="shared" si="10"/>
        <v>#DIV/0!</v>
      </c>
      <c r="AE13" s="65"/>
      <c r="AF13" s="65"/>
      <c r="AG13" s="65" t="e">
        <f t="shared" si="11"/>
        <v>#DIV/0!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96"/>
    </row>
    <row r="14" spans="1:221" s="39" customFormat="1" ht="38.25" hidden="1" customHeight="1">
      <c r="A14" s="32"/>
      <c r="B14" s="33" t="s">
        <v>29</v>
      </c>
      <c r="C14" s="61" t="s">
        <v>40</v>
      </c>
      <c r="D14" s="64">
        <f t="shared" si="0"/>
        <v>0</v>
      </c>
      <c r="E14" s="64">
        <f t="shared" si="1"/>
        <v>0</v>
      </c>
      <c r="F14" s="64" t="e">
        <f t="shared" si="2"/>
        <v>#DIV/0!</v>
      </c>
      <c r="G14" s="65"/>
      <c r="H14" s="65"/>
      <c r="I14" s="65" t="e">
        <f t="shared" si="3"/>
        <v>#DIV/0!</v>
      </c>
      <c r="J14" s="65"/>
      <c r="K14" s="65"/>
      <c r="L14" s="65" t="e">
        <f t="shared" si="4"/>
        <v>#DIV/0!</v>
      </c>
      <c r="M14" s="65"/>
      <c r="N14" s="65"/>
      <c r="O14" s="65" t="e">
        <f t="shared" si="5"/>
        <v>#DIV/0!</v>
      </c>
      <c r="P14" s="65"/>
      <c r="Q14" s="65"/>
      <c r="R14" s="65" t="e">
        <f t="shared" si="6"/>
        <v>#DIV/0!</v>
      </c>
      <c r="S14" s="65"/>
      <c r="T14" s="65"/>
      <c r="U14" s="65" t="e">
        <f t="shared" si="7"/>
        <v>#DIV/0!</v>
      </c>
      <c r="V14" s="65"/>
      <c r="W14" s="65"/>
      <c r="X14" s="65" t="e">
        <f t="shared" si="8"/>
        <v>#DIV/0!</v>
      </c>
      <c r="Y14" s="65"/>
      <c r="Z14" s="65"/>
      <c r="AA14" s="65" t="e">
        <f t="shared" si="9"/>
        <v>#DIV/0!</v>
      </c>
      <c r="AB14" s="65"/>
      <c r="AC14" s="65"/>
      <c r="AD14" s="65" t="e">
        <f t="shared" si="10"/>
        <v>#DIV/0!</v>
      </c>
      <c r="AE14" s="65"/>
      <c r="AF14" s="65"/>
      <c r="AG14" s="65" t="e">
        <f t="shared" si="11"/>
        <v>#DIV/0!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96"/>
    </row>
    <row r="15" spans="1:221" s="39" customFormat="1" ht="55.2" hidden="1">
      <c r="A15" s="32"/>
      <c r="B15" s="33" t="s">
        <v>41</v>
      </c>
      <c r="C15" s="61" t="s">
        <v>30</v>
      </c>
      <c r="D15" s="64">
        <f t="shared" si="0"/>
        <v>0</v>
      </c>
      <c r="E15" s="64">
        <f t="shared" si="1"/>
        <v>0</v>
      </c>
      <c r="F15" s="64" t="e">
        <f t="shared" si="2"/>
        <v>#DIV/0!</v>
      </c>
      <c r="G15" s="65"/>
      <c r="H15" s="65"/>
      <c r="I15" s="65" t="e">
        <f t="shared" si="3"/>
        <v>#DIV/0!</v>
      </c>
      <c r="J15" s="65"/>
      <c r="K15" s="65"/>
      <c r="L15" s="65" t="e">
        <f t="shared" si="4"/>
        <v>#DIV/0!</v>
      </c>
      <c r="M15" s="65"/>
      <c r="N15" s="65"/>
      <c r="O15" s="65" t="e">
        <f t="shared" si="5"/>
        <v>#DIV/0!</v>
      </c>
      <c r="P15" s="65"/>
      <c r="Q15" s="65"/>
      <c r="R15" s="65" t="e">
        <f t="shared" si="6"/>
        <v>#DIV/0!</v>
      </c>
      <c r="S15" s="65"/>
      <c r="T15" s="65"/>
      <c r="U15" s="65" t="e">
        <f t="shared" si="7"/>
        <v>#DIV/0!</v>
      </c>
      <c r="V15" s="65"/>
      <c r="W15" s="65"/>
      <c r="X15" s="65" t="e">
        <f t="shared" si="8"/>
        <v>#DIV/0!</v>
      </c>
      <c r="Y15" s="65"/>
      <c r="Z15" s="65"/>
      <c r="AA15" s="65" t="e">
        <f t="shared" si="9"/>
        <v>#DIV/0!</v>
      </c>
      <c r="AB15" s="65"/>
      <c r="AC15" s="65"/>
      <c r="AD15" s="65" t="e">
        <f t="shared" si="10"/>
        <v>#DIV/0!</v>
      </c>
      <c r="AE15" s="65"/>
      <c r="AF15" s="65"/>
      <c r="AG15" s="65" t="e">
        <f t="shared" si="11"/>
        <v>#DIV/0!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96"/>
    </row>
    <row r="16" spans="1:221" s="39" customFormat="1" ht="15.6" hidden="1">
      <c r="A16" s="32"/>
      <c r="B16" s="33"/>
      <c r="C16" s="62" t="s">
        <v>34</v>
      </c>
      <c r="D16" s="64">
        <f t="shared" si="0"/>
        <v>0</v>
      </c>
      <c r="E16" s="64">
        <f t="shared" si="1"/>
        <v>0</v>
      </c>
      <c r="F16" s="64" t="e">
        <f t="shared" si="2"/>
        <v>#DIV/0!</v>
      </c>
      <c r="G16" s="65">
        <f>G17+G18+G19+G20</f>
        <v>0</v>
      </c>
      <c r="H16" s="65">
        <f>H17+H18+H19+H20</f>
        <v>0</v>
      </c>
      <c r="I16" s="65" t="e">
        <f t="shared" si="3"/>
        <v>#DIV/0!</v>
      </c>
      <c r="J16" s="65">
        <f t="shared" ref="J16:AE16" si="21">J17+J18+J19+J20</f>
        <v>0</v>
      </c>
      <c r="K16" s="65">
        <f t="shared" ref="K16" si="22">K17+K18+K19+K20</f>
        <v>0</v>
      </c>
      <c r="L16" s="65" t="e">
        <f t="shared" si="4"/>
        <v>#DIV/0!</v>
      </c>
      <c r="M16" s="65">
        <f t="shared" si="21"/>
        <v>0</v>
      </c>
      <c r="N16" s="65">
        <f t="shared" ref="N16" si="23">N17+N18+N19+N20</f>
        <v>0</v>
      </c>
      <c r="O16" s="65" t="e">
        <f t="shared" si="5"/>
        <v>#DIV/0!</v>
      </c>
      <c r="P16" s="65">
        <f t="shared" si="21"/>
        <v>0</v>
      </c>
      <c r="Q16" s="65">
        <f t="shared" ref="Q16" si="24">Q17+Q18+Q19+Q20</f>
        <v>0</v>
      </c>
      <c r="R16" s="65" t="e">
        <f t="shared" si="6"/>
        <v>#DIV/0!</v>
      </c>
      <c r="S16" s="65">
        <f t="shared" si="21"/>
        <v>0</v>
      </c>
      <c r="T16" s="65">
        <f t="shared" ref="T16" si="25">T17+T18+T19+T20</f>
        <v>0</v>
      </c>
      <c r="U16" s="65" t="e">
        <f t="shared" si="7"/>
        <v>#DIV/0!</v>
      </c>
      <c r="V16" s="65">
        <f t="shared" si="21"/>
        <v>0</v>
      </c>
      <c r="W16" s="65">
        <f t="shared" ref="W16" si="26">W17+W18+W19+W20</f>
        <v>0</v>
      </c>
      <c r="X16" s="65" t="e">
        <f t="shared" si="8"/>
        <v>#DIV/0!</v>
      </c>
      <c r="Y16" s="65">
        <f t="shared" si="21"/>
        <v>0</v>
      </c>
      <c r="Z16" s="65">
        <f t="shared" ref="Z16" si="27">Z17+Z18+Z19+Z20</f>
        <v>0</v>
      </c>
      <c r="AA16" s="65" t="e">
        <f t="shared" si="9"/>
        <v>#DIV/0!</v>
      </c>
      <c r="AB16" s="65">
        <f t="shared" si="21"/>
        <v>0</v>
      </c>
      <c r="AC16" s="65">
        <f t="shared" ref="AC16" si="28">AC17+AC18+AC19+AC20</f>
        <v>0</v>
      </c>
      <c r="AD16" s="65" t="e">
        <f t="shared" si="10"/>
        <v>#DIV/0!</v>
      </c>
      <c r="AE16" s="65">
        <f t="shared" si="21"/>
        <v>0</v>
      </c>
      <c r="AF16" s="65">
        <f t="shared" ref="AF16" si="29">AF17+AF18+AF19+AF20</f>
        <v>0</v>
      </c>
      <c r="AG16" s="65" t="e">
        <f t="shared" si="11"/>
        <v>#DIV/0!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96"/>
    </row>
    <row r="17" spans="1:221" s="39" customFormat="1" ht="41.4" hidden="1">
      <c r="A17" s="32"/>
      <c r="B17" s="33"/>
      <c r="C17" s="61" t="s">
        <v>32</v>
      </c>
      <c r="D17" s="64">
        <f t="shared" si="0"/>
        <v>0</v>
      </c>
      <c r="E17" s="64">
        <f t="shared" si="1"/>
        <v>0</v>
      </c>
      <c r="F17" s="64" t="e">
        <f t="shared" si="2"/>
        <v>#DIV/0!</v>
      </c>
      <c r="G17" s="65"/>
      <c r="H17" s="65"/>
      <c r="I17" s="65" t="e">
        <f t="shared" si="3"/>
        <v>#DIV/0!</v>
      </c>
      <c r="J17" s="65"/>
      <c r="K17" s="65"/>
      <c r="L17" s="65" t="e">
        <f t="shared" si="4"/>
        <v>#DIV/0!</v>
      </c>
      <c r="M17" s="65"/>
      <c r="N17" s="65"/>
      <c r="O17" s="65" t="e">
        <f t="shared" si="5"/>
        <v>#DIV/0!</v>
      </c>
      <c r="P17" s="65"/>
      <c r="Q17" s="65"/>
      <c r="R17" s="65" t="e">
        <f t="shared" si="6"/>
        <v>#DIV/0!</v>
      </c>
      <c r="S17" s="65"/>
      <c r="T17" s="65"/>
      <c r="U17" s="65" t="e">
        <f t="shared" si="7"/>
        <v>#DIV/0!</v>
      </c>
      <c r="V17" s="65"/>
      <c r="W17" s="65"/>
      <c r="X17" s="65" t="e">
        <f t="shared" si="8"/>
        <v>#DIV/0!</v>
      </c>
      <c r="Y17" s="65"/>
      <c r="Z17" s="65"/>
      <c r="AA17" s="65" t="e">
        <f t="shared" si="9"/>
        <v>#DIV/0!</v>
      </c>
      <c r="AB17" s="65"/>
      <c r="AC17" s="65"/>
      <c r="AD17" s="65" t="e">
        <f t="shared" si="10"/>
        <v>#DIV/0!</v>
      </c>
      <c r="AE17" s="65"/>
      <c r="AF17" s="65"/>
      <c r="AG17" s="65" t="e">
        <f t="shared" si="11"/>
        <v>#DIV/0!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96"/>
    </row>
    <row r="18" spans="1:221" s="39" customFormat="1" ht="27.6" hidden="1">
      <c r="A18" s="32"/>
      <c r="B18" s="33"/>
      <c r="C18" s="61" t="s">
        <v>31</v>
      </c>
      <c r="D18" s="64">
        <f t="shared" si="0"/>
        <v>0</v>
      </c>
      <c r="E18" s="64">
        <f t="shared" si="1"/>
        <v>0</v>
      </c>
      <c r="F18" s="64" t="e">
        <f t="shared" si="2"/>
        <v>#DIV/0!</v>
      </c>
      <c r="G18" s="65"/>
      <c r="H18" s="65"/>
      <c r="I18" s="65" t="e">
        <f t="shared" si="3"/>
        <v>#DIV/0!</v>
      </c>
      <c r="J18" s="65"/>
      <c r="K18" s="65"/>
      <c r="L18" s="65" t="e">
        <f t="shared" si="4"/>
        <v>#DIV/0!</v>
      </c>
      <c r="M18" s="65"/>
      <c r="N18" s="65"/>
      <c r="O18" s="65" t="e">
        <f t="shared" si="5"/>
        <v>#DIV/0!</v>
      </c>
      <c r="P18" s="65"/>
      <c r="Q18" s="65"/>
      <c r="R18" s="65" t="e">
        <f t="shared" si="6"/>
        <v>#DIV/0!</v>
      </c>
      <c r="S18" s="65"/>
      <c r="T18" s="65"/>
      <c r="U18" s="65" t="e">
        <f t="shared" si="7"/>
        <v>#DIV/0!</v>
      </c>
      <c r="V18" s="65"/>
      <c r="W18" s="65"/>
      <c r="X18" s="65" t="e">
        <f t="shared" si="8"/>
        <v>#DIV/0!</v>
      </c>
      <c r="Y18" s="65"/>
      <c r="Z18" s="65"/>
      <c r="AA18" s="65" t="e">
        <f t="shared" si="9"/>
        <v>#DIV/0!</v>
      </c>
      <c r="AB18" s="65"/>
      <c r="AC18" s="65"/>
      <c r="AD18" s="65" t="e">
        <f t="shared" si="10"/>
        <v>#DIV/0!</v>
      </c>
      <c r="AE18" s="65"/>
      <c r="AF18" s="65"/>
      <c r="AG18" s="65" t="e">
        <f t="shared" si="11"/>
        <v>#DIV/0!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96"/>
    </row>
    <row r="19" spans="1:221" s="39" customFormat="1" ht="41.4" hidden="1">
      <c r="A19" s="32"/>
      <c r="B19" s="33"/>
      <c r="C19" s="61" t="s">
        <v>35</v>
      </c>
      <c r="D19" s="64">
        <f t="shared" si="0"/>
        <v>0</v>
      </c>
      <c r="E19" s="64">
        <f t="shared" si="1"/>
        <v>0</v>
      </c>
      <c r="F19" s="64" t="e">
        <f t="shared" si="2"/>
        <v>#DIV/0!</v>
      </c>
      <c r="G19" s="65"/>
      <c r="H19" s="65"/>
      <c r="I19" s="65" t="e">
        <f t="shared" si="3"/>
        <v>#DIV/0!</v>
      </c>
      <c r="J19" s="65"/>
      <c r="K19" s="65"/>
      <c r="L19" s="65" t="e">
        <f t="shared" si="4"/>
        <v>#DIV/0!</v>
      </c>
      <c r="M19" s="65"/>
      <c r="N19" s="65"/>
      <c r="O19" s="65" t="e">
        <f t="shared" si="5"/>
        <v>#DIV/0!</v>
      </c>
      <c r="P19" s="65"/>
      <c r="Q19" s="65"/>
      <c r="R19" s="65" t="e">
        <f t="shared" si="6"/>
        <v>#DIV/0!</v>
      </c>
      <c r="S19" s="65"/>
      <c r="T19" s="65"/>
      <c r="U19" s="65" t="e">
        <f t="shared" si="7"/>
        <v>#DIV/0!</v>
      </c>
      <c r="V19" s="65"/>
      <c r="W19" s="65"/>
      <c r="X19" s="65" t="e">
        <f t="shared" si="8"/>
        <v>#DIV/0!</v>
      </c>
      <c r="Y19" s="65"/>
      <c r="Z19" s="65"/>
      <c r="AA19" s="65" t="e">
        <f t="shared" si="9"/>
        <v>#DIV/0!</v>
      </c>
      <c r="AB19" s="65"/>
      <c r="AC19" s="65"/>
      <c r="AD19" s="65" t="e">
        <f t="shared" si="10"/>
        <v>#DIV/0!</v>
      </c>
      <c r="AE19" s="65"/>
      <c r="AF19" s="65"/>
      <c r="AG19" s="65" t="e">
        <f t="shared" si="11"/>
        <v>#DIV/0!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96"/>
    </row>
    <row r="20" spans="1:221" s="39" customFormat="1" ht="69" hidden="1">
      <c r="A20" s="32"/>
      <c r="B20" s="33"/>
      <c r="C20" s="61" t="s">
        <v>42</v>
      </c>
      <c r="D20" s="64">
        <f t="shared" si="0"/>
        <v>0</v>
      </c>
      <c r="E20" s="64">
        <f t="shared" si="1"/>
        <v>0</v>
      </c>
      <c r="F20" s="64" t="e">
        <f t="shared" si="2"/>
        <v>#DIV/0!</v>
      </c>
      <c r="G20" s="65"/>
      <c r="H20" s="65"/>
      <c r="I20" s="65" t="e">
        <f t="shared" si="3"/>
        <v>#DIV/0!</v>
      </c>
      <c r="J20" s="65"/>
      <c r="K20" s="65"/>
      <c r="L20" s="65" t="e">
        <f t="shared" si="4"/>
        <v>#DIV/0!</v>
      </c>
      <c r="M20" s="65"/>
      <c r="N20" s="65"/>
      <c r="O20" s="65" t="e">
        <f t="shared" si="5"/>
        <v>#DIV/0!</v>
      </c>
      <c r="P20" s="65"/>
      <c r="Q20" s="65"/>
      <c r="R20" s="65" t="e">
        <f t="shared" si="6"/>
        <v>#DIV/0!</v>
      </c>
      <c r="S20" s="65"/>
      <c r="T20" s="65"/>
      <c r="U20" s="65" t="e">
        <f t="shared" si="7"/>
        <v>#DIV/0!</v>
      </c>
      <c r="V20" s="65"/>
      <c r="W20" s="65"/>
      <c r="X20" s="65" t="e">
        <f t="shared" si="8"/>
        <v>#DIV/0!</v>
      </c>
      <c r="Y20" s="65"/>
      <c r="Z20" s="65"/>
      <c r="AA20" s="65" t="e">
        <f t="shared" si="9"/>
        <v>#DIV/0!</v>
      </c>
      <c r="AB20" s="65"/>
      <c r="AC20" s="65"/>
      <c r="AD20" s="65" t="e">
        <f t="shared" si="10"/>
        <v>#DIV/0!</v>
      </c>
      <c r="AE20" s="65"/>
      <c r="AF20" s="65"/>
      <c r="AG20" s="65" t="e">
        <f t="shared" si="11"/>
        <v>#DIV/0!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96"/>
    </row>
    <row r="21" spans="1:221" s="39" customFormat="1" ht="90" hidden="1">
      <c r="A21" s="32"/>
      <c r="B21" s="33" t="s">
        <v>24</v>
      </c>
      <c r="C21" s="69" t="s">
        <v>56</v>
      </c>
      <c r="D21" s="64">
        <f t="shared" si="0"/>
        <v>0</v>
      </c>
      <c r="E21" s="64">
        <f t="shared" si="1"/>
        <v>0</v>
      </c>
      <c r="F21" s="64" t="e">
        <f t="shared" si="2"/>
        <v>#DIV/0!</v>
      </c>
      <c r="G21" s="65"/>
      <c r="H21" s="65"/>
      <c r="I21" s="65" t="e">
        <f t="shared" si="3"/>
        <v>#DIV/0!</v>
      </c>
      <c r="J21" s="65"/>
      <c r="K21" s="65"/>
      <c r="L21" s="65" t="e">
        <f t="shared" si="4"/>
        <v>#DIV/0!</v>
      </c>
      <c r="M21" s="65"/>
      <c r="N21" s="65"/>
      <c r="O21" s="65" t="e">
        <f t="shared" si="5"/>
        <v>#DIV/0!</v>
      </c>
      <c r="P21" s="65"/>
      <c r="Q21" s="65"/>
      <c r="R21" s="65" t="e">
        <f t="shared" si="6"/>
        <v>#DIV/0!</v>
      </c>
      <c r="S21" s="65">
        <f>7300-7300</f>
        <v>0</v>
      </c>
      <c r="T21" s="65">
        <f>7300-7300</f>
        <v>0</v>
      </c>
      <c r="U21" s="65" t="e">
        <f t="shared" si="7"/>
        <v>#DIV/0!</v>
      </c>
      <c r="V21" s="65"/>
      <c r="W21" s="65"/>
      <c r="X21" s="65" t="e">
        <f t="shared" si="8"/>
        <v>#DIV/0!</v>
      </c>
      <c r="Y21" s="65"/>
      <c r="Z21" s="65"/>
      <c r="AA21" s="65" t="e">
        <f t="shared" si="9"/>
        <v>#DIV/0!</v>
      </c>
      <c r="AB21" s="65"/>
      <c r="AC21" s="65"/>
      <c r="AD21" s="65" t="e">
        <f t="shared" si="10"/>
        <v>#DIV/0!</v>
      </c>
      <c r="AE21" s="65"/>
      <c r="AF21" s="65"/>
      <c r="AG21" s="65" t="e">
        <f t="shared" si="11"/>
        <v>#DIV/0!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96"/>
    </row>
    <row r="22" spans="1:221" s="39" customFormat="1" ht="54">
      <c r="A22" s="32"/>
      <c r="B22" s="33" t="s">
        <v>51</v>
      </c>
      <c r="C22" s="69" t="s">
        <v>57</v>
      </c>
      <c r="D22" s="64">
        <f t="shared" si="0"/>
        <v>450000</v>
      </c>
      <c r="E22" s="64">
        <f t="shared" si="1"/>
        <v>450000</v>
      </c>
      <c r="F22" s="64">
        <f t="shared" si="2"/>
        <v>100</v>
      </c>
      <c r="G22" s="90">
        <v>150000</v>
      </c>
      <c r="H22" s="90">
        <v>150000</v>
      </c>
      <c r="I22" s="65">
        <f t="shared" si="3"/>
        <v>100</v>
      </c>
      <c r="J22" s="90"/>
      <c r="K22" s="90"/>
      <c r="L22" s="65"/>
      <c r="M22" s="90">
        <f>150000-150000</f>
        <v>0</v>
      </c>
      <c r="N22" s="90">
        <f>150000-150000</f>
        <v>0</v>
      </c>
      <c r="O22" s="65"/>
      <c r="P22" s="90"/>
      <c r="Q22" s="90"/>
      <c r="R22" s="65"/>
      <c r="S22" s="65"/>
      <c r="T22" s="65"/>
      <c r="U22" s="65"/>
      <c r="V22" s="90"/>
      <c r="W22" s="90"/>
      <c r="X22" s="65"/>
      <c r="Y22" s="90"/>
      <c r="Z22" s="90"/>
      <c r="AA22" s="65"/>
      <c r="AB22" s="65">
        <v>300000</v>
      </c>
      <c r="AC22" s="65">
        <v>300000</v>
      </c>
      <c r="AD22" s="65">
        <f t="shared" si="10"/>
        <v>100</v>
      </c>
      <c r="AE22" s="65"/>
      <c r="AF22" s="65"/>
      <c r="AG22" s="65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96"/>
    </row>
    <row r="23" spans="1:221" s="39" customFormat="1" ht="18" hidden="1">
      <c r="A23" s="32"/>
      <c r="B23" s="33"/>
      <c r="C23" s="69"/>
      <c r="D23" s="64">
        <f t="shared" si="0"/>
        <v>0</v>
      </c>
      <c r="E23" s="64">
        <f t="shared" si="1"/>
        <v>0</v>
      </c>
      <c r="F23" s="64" t="e">
        <f t="shared" si="2"/>
        <v>#DIV/0!</v>
      </c>
      <c r="G23" s="90"/>
      <c r="H23" s="90"/>
      <c r="I23" s="65" t="e">
        <f t="shared" si="3"/>
        <v>#DIV/0!</v>
      </c>
      <c r="J23" s="90"/>
      <c r="K23" s="90"/>
      <c r="L23" s="65" t="e">
        <f t="shared" si="4"/>
        <v>#DIV/0!</v>
      </c>
      <c r="M23" s="90"/>
      <c r="N23" s="90"/>
      <c r="O23" s="65" t="e">
        <f t="shared" si="5"/>
        <v>#DIV/0!</v>
      </c>
      <c r="P23" s="90"/>
      <c r="Q23" s="90"/>
      <c r="R23" s="65" t="e">
        <f t="shared" si="6"/>
        <v>#DIV/0!</v>
      </c>
      <c r="S23" s="65"/>
      <c r="T23" s="65"/>
      <c r="U23" s="65" t="e">
        <f t="shared" si="7"/>
        <v>#DIV/0!</v>
      </c>
      <c r="V23" s="90"/>
      <c r="W23" s="90"/>
      <c r="X23" s="65" t="e">
        <f t="shared" si="8"/>
        <v>#DIV/0!</v>
      </c>
      <c r="Y23" s="90"/>
      <c r="Z23" s="90"/>
      <c r="AA23" s="65" t="e">
        <f t="shared" si="9"/>
        <v>#DIV/0!</v>
      </c>
      <c r="AB23" s="65"/>
      <c r="AC23" s="65"/>
      <c r="AD23" s="65" t="e">
        <f t="shared" si="10"/>
        <v>#DIV/0!</v>
      </c>
      <c r="AE23" s="65"/>
      <c r="AF23" s="100"/>
      <c r="AG23" s="65" t="e">
        <f t="shared" si="11"/>
        <v>#DIV/0!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96"/>
    </row>
    <row r="24" spans="1:221" s="39" customFormat="1" ht="31.5" customHeight="1">
      <c r="A24" s="32"/>
      <c r="B24" s="33" t="s">
        <v>52</v>
      </c>
      <c r="C24" s="70" t="s">
        <v>46</v>
      </c>
      <c r="D24" s="64">
        <f t="shared" si="0"/>
        <v>2805024</v>
      </c>
      <c r="E24" s="64">
        <f t="shared" si="1"/>
        <v>2805024</v>
      </c>
      <c r="F24" s="64">
        <f t="shared" si="2"/>
        <v>100</v>
      </c>
      <c r="G24" s="91">
        <f>G26+G31+G33+G34+G35+G36</f>
        <v>50900</v>
      </c>
      <c r="H24" s="91">
        <f>H26+H31+H33+H34+H35+H36</f>
        <v>50900</v>
      </c>
      <c r="I24" s="65">
        <f t="shared" si="3"/>
        <v>100</v>
      </c>
      <c r="J24" s="91">
        <f t="shared" ref="J24:AE24" si="30">J26+J31+J33+J34+J35+J36</f>
        <v>1027924</v>
      </c>
      <c r="K24" s="91">
        <f>K26+K31+K33+K34+K35+K36</f>
        <v>1027924</v>
      </c>
      <c r="L24" s="65">
        <f t="shared" si="4"/>
        <v>100</v>
      </c>
      <c r="M24" s="91">
        <f>M26+M31+M33+M34+M35+M36</f>
        <v>483100</v>
      </c>
      <c r="N24" s="91">
        <f>N26+N31+N33+N34+N35+N36</f>
        <v>483100</v>
      </c>
      <c r="O24" s="65">
        <f t="shared" si="5"/>
        <v>100</v>
      </c>
      <c r="P24" s="91">
        <f t="shared" si="30"/>
        <v>193500</v>
      </c>
      <c r="Q24" s="91">
        <f>Q26+Q31+Q33+Q34+Q35+Q36</f>
        <v>193500</v>
      </c>
      <c r="R24" s="65">
        <f t="shared" si="6"/>
        <v>100</v>
      </c>
      <c r="S24" s="64">
        <f t="shared" si="30"/>
        <v>422400</v>
      </c>
      <c r="T24" s="91">
        <f>T26+T31+T33+T34+T35+T36</f>
        <v>422400</v>
      </c>
      <c r="U24" s="65">
        <f t="shared" si="7"/>
        <v>100</v>
      </c>
      <c r="V24" s="91">
        <f t="shared" si="30"/>
        <v>164500</v>
      </c>
      <c r="W24" s="91">
        <f>W26+W31+W33+W34+W35+W36</f>
        <v>164500</v>
      </c>
      <c r="X24" s="65">
        <f t="shared" si="8"/>
        <v>100</v>
      </c>
      <c r="Y24" s="91">
        <f>Y26+Y31+Y33+Y34+Y35+Y36</f>
        <v>331700</v>
      </c>
      <c r="Z24" s="91">
        <f>Z26+Z31+Z33+Z34+Z35+Z36</f>
        <v>331700</v>
      </c>
      <c r="AA24" s="65">
        <f t="shared" si="9"/>
        <v>100</v>
      </c>
      <c r="AB24" s="91">
        <f t="shared" si="30"/>
        <v>124300</v>
      </c>
      <c r="AC24" s="91">
        <f>AC26+AC31+AC33+AC34+AC35+AC36</f>
        <v>124300</v>
      </c>
      <c r="AD24" s="65">
        <f t="shared" si="10"/>
        <v>100</v>
      </c>
      <c r="AE24" s="91">
        <f t="shared" si="30"/>
        <v>6700</v>
      </c>
      <c r="AF24" s="91">
        <f>AF26+AF31+AF33+AF34+AF35+AF36</f>
        <v>6700</v>
      </c>
      <c r="AG24" s="65">
        <f t="shared" si="11"/>
        <v>100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96"/>
    </row>
    <row r="25" spans="1:221" s="39" customFormat="1" ht="27.6" hidden="1">
      <c r="A25" s="32"/>
      <c r="B25" s="33" t="s">
        <v>43</v>
      </c>
      <c r="C25" s="61" t="s">
        <v>26</v>
      </c>
      <c r="D25" s="64">
        <f t="shared" si="0"/>
        <v>0</v>
      </c>
      <c r="E25" s="64">
        <f t="shared" si="1"/>
        <v>0</v>
      </c>
      <c r="F25" s="64" t="e">
        <f t="shared" si="2"/>
        <v>#DIV/0!</v>
      </c>
      <c r="G25" s="92"/>
      <c r="H25" s="92"/>
      <c r="I25" s="65" t="e">
        <f t="shared" si="3"/>
        <v>#DIV/0!</v>
      </c>
      <c r="J25" s="92"/>
      <c r="K25" s="92"/>
      <c r="L25" s="65" t="e">
        <f t="shared" si="4"/>
        <v>#DIV/0!</v>
      </c>
      <c r="M25" s="92"/>
      <c r="N25" s="92"/>
      <c r="O25" s="65" t="e">
        <f t="shared" si="5"/>
        <v>#DIV/0!</v>
      </c>
      <c r="P25" s="92"/>
      <c r="Q25" s="92"/>
      <c r="R25" s="65" t="e">
        <f t="shared" si="6"/>
        <v>#DIV/0!</v>
      </c>
      <c r="S25" s="65"/>
      <c r="T25" s="65"/>
      <c r="U25" s="65" t="e">
        <f t="shared" si="7"/>
        <v>#DIV/0!</v>
      </c>
      <c r="V25" s="92"/>
      <c r="W25" s="92"/>
      <c r="X25" s="65" t="e">
        <f t="shared" si="8"/>
        <v>#DIV/0!</v>
      </c>
      <c r="Y25" s="92"/>
      <c r="Z25" s="92"/>
      <c r="AA25" s="65" t="e">
        <f t="shared" si="9"/>
        <v>#DIV/0!</v>
      </c>
      <c r="AB25" s="66"/>
      <c r="AC25" s="66"/>
      <c r="AD25" s="65" t="e">
        <f t="shared" si="10"/>
        <v>#DIV/0!</v>
      </c>
      <c r="AE25" s="66"/>
      <c r="AF25" s="100"/>
      <c r="AG25" s="65" t="e">
        <f t="shared" si="11"/>
        <v>#DIV/0!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96"/>
    </row>
    <row r="26" spans="1:221" s="39" customFormat="1" ht="54">
      <c r="A26" s="32"/>
      <c r="B26" s="33" t="s">
        <v>53</v>
      </c>
      <c r="C26" s="69" t="s">
        <v>69</v>
      </c>
      <c r="D26" s="64">
        <f t="shared" ref="D26:E31" si="31">G26+J26+M26+P26+S26+V26+Y26+AB26+AE26</f>
        <v>1080000</v>
      </c>
      <c r="E26" s="64">
        <f t="shared" si="31"/>
        <v>1080000</v>
      </c>
      <c r="F26" s="64">
        <f t="shared" si="2"/>
        <v>100</v>
      </c>
      <c r="G26" s="65">
        <f>SUM(G27:G30)</f>
        <v>30000</v>
      </c>
      <c r="H26" s="65">
        <f>SUM(H27:H30)</f>
        <v>30000</v>
      </c>
      <c r="I26" s="65">
        <f t="shared" si="3"/>
        <v>100</v>
      </c>
      <c r="J26" s="65">
        <f t="shared" ref="J26:AE26" si="32">SUM(J27:J30)</f>
        <v>245000</v>
      </c>
      <c r="K26" s="65">
        <f t="shared" ref="K26" si="33">SUM(K27:K30)</f>
        <v>245000</v>
      </c>
      <c r="L26" s="65">
        <f t="shared" si="4"/>
        <v>100</v>
      </c>
      <c r="M26" s="65">
        <f t="shared" si="32"/>
        <v>250000</v>
      </c>
      <c r="N26" s="65">
        <f t="shared" ref="N26" si="34">SUM(N27:N30)</f>
        <v>250000</v>
      </c>
      <c r="O26" s="65">
        <f t="shared" si="5"/>
        <v>100</v>
      </c>
      <c r="P26" s="65">
        <f t="shared" si="32"/>
        <v>120000</v>
      </c>
      <c r="Q26" s="65">
        <f t="shared" ref="Q26" si="35">SUM(Q27:Q30)</f>
        <v>120000</v>
      </c>
      <c r="R26" s="65">
        <f t="shared" si="6"/>
        <v>100</v>
      </c>
      <c r="S26" s="65">
        <f t="shared" si="32"/>
        <v>30000</v>
      </c>
      <c r="T26" s="65">
        <f t="shared" ref="T26" si="36">SUM(T27:T30)</f>
        <v>30000</v>
      </c>
      <c r="U26" s="65">
        <f t="shared" si="7"/>
        <v>100</v>
      </c>
      <c r="V26" s="65">
        <f t="shared" si="32"/>
        <v>30000</v>
      </c>
      <c r="W26" s="65">
        <f t="shared" ref="W26" si="37">SUM(W27:W30)</f>
        <v>30000</v>
      </c>
      <c r="X26" s="65">
        <f t="shared" si="8"/>
        <v>100</v>
      </c>
      <c r="Y26" s="65">
        <f>SUM(Y27:Y30)</f>
        <v>280000</v>
      </c>
      <c r="Z26" s="65">
        <f>SUM(Z27:Z30)</f>
        <v>280000</v>
      </c>
      <c r="AA26" s="65">
        <f>Z26/Y26*100</f>
        <v>100</v>
      </c>
      <c r="AB26" s="65">
        <f t="shared" si="32"/>
        <v>95000</v>
      </c>
      <c r="AC26" s="65">
        <f t="shared" ref="AC26" si="38">SUM(AC27:AC30)</f>
        <v>95000</v>
      </c>
      <c r="AD26" s="65">
        <f t="shared" si="10"/>
        <v>100</v>
      </c>
      <c r="AE26" s="65">
        <f t="shared" si="32"/>
        <v>0</v>
      </c>
      <c r="AF26" s="100"/>
      <c r="AG26" s="65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96"/>
    </row>
    <row r="27" spans="1:221" s="39" customFormat="1" ht="66" customHeight="1">
      <c r="A27" s="32"/>
      <c r="B27" s="33" t="s">
        <v>65</v>
      </c>
      <c r="C27" s="93" t="s">
        <v>47</v>
      </c>
      <c r="D27" s="64">
        <f t="shared" si="31"/>
        <v>550000</v>
      </c>
      <c r="E27" s="64">
        <f t="shared" si="31"/>
        <v>550000</v>
      </c>
      <c r="F27" s="64">
        <f t="shared" si="2"/>
        <v>100</v>
      </c>
      <c r="G27" s="90"/>
      <c r="H27" s="90"/>
      <c r="I27" s="65"/>
      <c r="J27" s="90">
        <v>200000</v>
      </c>
      <c r="K27" s="90">
        <v>200000</v>
      </c>
      <c r="L27" s="65">
        <f t="shared" si="4"/>
        <v>100</v>
      </c>
      <c r="M27" s="90">
        <v>150000</v>
      </c>
      <c r="N27" s="90">
        <v>150000</v>
      </c>
      <c r="O27" s="65">
        <f t="shared" si="5"/>
        <v>100</v>
      </c>
      <c r="P27" s="90">
        <f>150000-150000</f>
        <v>0</v>
      </c>
      <c r="Q27" s="90">
        <f>150000-150000</f>
        <v>0</v>
      </c>
      <c r="R27" s="65"/>
      <c r="S27" s="65"/>
      <c r="T27" s="65"/>
      <c r="U27" s="65"/>
      <c r="V27" s="90"/>
      <c r="W27" s="90"/>
      <c r="X27" s="65"/>
      <c r="Y27" s="90">
        <f>150000</f>
        <v>150000</v>
      </c>
      <c r="Z27" s="90">
        <f>150000</f>
        <v>150000</v>
      </c>
      <c r="AA27" s="65">
        <f>Z27/Y27*100</f>
        <v>100</v>
      </c>
      <c r="AB27" s="65">
        <f>350000-300000</f>
        <v>50000</v>
      </c>
      <c r="AC27" s="65">
        <f>350000-300000</f>
        <v>50000</v>
      </c>
      <c r="AD27" s="65">
        <f t="shared" si="10"/>
        <v>100</v>
      </c>
      <c r="AE27" s="65"/>
      <c r="AF27" s="100"/>
      <c r="AG27" s="65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96"/>
    </row>
    <row r="28" spans="1:221" s="39" customFormat="1" ht="75.75" customHeight="1">
      <c r="A28" s="32"/>
      <c r="B28" s="33" t="s">
        <v>66</v>
      </c>
      <c r="C28" s="93" t="s">
        <v>71</v>
      </c>
      <c r="D28" s="64">
        <f t="shared" si="31"/>
        <v>195000</v>
      </c>
      <c r="E28" s="64">
        <f t="shared" si="31"/>
        <v>195000</v>
      </c>
      <c r="F28" s="64">
        <f t="shared" si="2"/>
        <v>100</v>
      </c>
      <c r="G28" s="90">
        <v>30000</v>
      </c>
      <c r="H28" s="90">
        <v>30000</v>
      </c>
      <c r="I28" s="65">
        <f t="shared" si="3"/>
        <v>100</v>
      </c>
      <c r="J28" s="90"/>
      <c r="K28" s="90"/>
      <c r="L28" s="65"/>
      <c r="M28" s="90"/>
      <c r="N28" s="90"/>
      <c r="O28" s="65"/>
      <c r="P28" s="90">
        <v>30000</v>
      </c>
      <c r="Q28" s="90">
        <v>30000</v>
      </c>
      <c r="R28" s="65">
        <f t="shared" si="6"/>
        <v>100</v>
      </c>
      <c r="S28" s="65">
        <v>30000</v>
      </c>
      <c r="T28" s="65">
        <v>30000</v>
      </c>
      <c r="U28" s="65">
        <f t="shared" si="7"/>
        <v>100</v>
      </c>
      <c r="V28" s="90">
        <v>30000</v>
      </c>
      <c r="W28" s="90">
        <v>30000</v>
      </c>
      <c r="X28" s="65">
        <f t="shared" si="8"/>
        <v>100</v>
      </c>
      <c r="Y28" s="90">
        <v>30000</v>
      </c>
      <c r="Z28" s="90">
        <v>30000</v>
      </c>
      <c r="AA28" s="65">
        <f>Z28/Y28*100</f>
        <v>100</v>
      </c>
      <c r="AB28" s="65">
        <v>45000</v>
      </c>
      <c r="AC28" s="65">
        <v>45000</v>
      </c>
      <c r="AD28" s="65">
        <f t="shared" si="10"/>
        <v>100</v>
      </c>
      <c r="AE28" s="65"/>
      <c r="AF28" s="100"/>
      <c r="AG28" s="65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96"/>
    </row>
    <row r="29" spans="1:221" s="39" customFormat="1" ht="60.75" customHeight="1">
      <c r="A29" s="32"/>
      <c r="B29" s="33" t="s">
        <v>68</v>
      </c>
      <c r="C29" s="93" t="s">
        <v>61</v>
      </c>
      <c r="D29" s="64">
        <f t="shared" si="31"/>
        <v>290000</v>
      </c>
      <c r="E29" s="64">
        <f t="shared" si="31"/>
        <v>290000</v>
      </c>
      <c r="F29" s="64">
        <f t="shared" si="2"/>
        <v>100</v>
      </c>
      <c r="G29" s="90"/>
      <c r="H29" s="90"/>
      <c r="I29" s="65"/>
      <c r="J29" s="90"/>
      <c r="K29" s="90"/>
      <c r="L29" s="65"/>
      <c r="M29" s="90">
        <v>100000</v>
      </c>
      <c r="N29" s="90">
        <v>100000</v>
      </c>
      <c r="O29" s="65">
        <f t="shared" si="5"/>
        <v>100</v>
      </c>
      <c r="P29" s="90">
        <v>90000</v>
      </c>
      <c r="Q29" s="90">
        <v>90000</v>
      </c>
      <c r="R29" s="65">
        <f t="shared" si="6"/>
        <v>100</v>
      </c>
      <c r="S29" s="65"/>
      <c r="T29" s="65"/>
      <c r="U29" s="65"/>
      <c r="V29" s="90"/>
      <c r="W29" s="90"/>
      <c r="X29" s="65"/>
      <c r="Y29" s="90">
        <v>100000</v>
      </c>
      <c r="Z29" s="90">
        <v>100000</v>
      </c>
      <c r="AA29" s="65">
        <f>Z29/Y29*100</f>
        <v>100</v>
      </c>
      <c r="AB29" s="65"/>
      <c r="AC29" s="65"/>
      <c r="AD29" s="65"/>
      <c r="AE29" s="65"/>
      <c r="AF29" s="100"/>
      <c r="AG29" s="65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96"/>
    </row>
    <row r="30" spans="1:221" s="39" customFormat="1" ht="60" customHeight="1">
      <c r="A30" s="32"/>
      <c r="B30" s="33" t="s">
        <v>70</v>
      </c>
      <c r="C30" s="93" t="s">
        <v>72</v>
      </c>
      <c r="D30" s="64">
        <f t="shared" si="31"/>
        <v>45000</v>
      </c>
      <c r="E30" s="64">
        <f t="shared" si="31"/>
        <v>45000</v>
      </c>
      <c r="F30" s="64">
        <f t="shared" si="2"/>
        <v>100</v>
      </c>
      <c r="G30" s="90"/>
      <c r="H30" s="90"/>
      <c r="I30" s="65"/>
      <c r="J30" s="90">
        <v>45000</v>
      </c>
      <c r="K30" s="90">
        <v>45000</v>
      </c>
      <c r="L30" s="65">
        <f t="shared" si="4"/>
        <v>100</v>
      </c>
      <c r="M30" s="90"/>
      <c r="N30" s="90"/>
      <c r="O30" s="65"/>
      <c r="P30" s="90"/>
      <c r="Q30" s="90"/>
      <c r="R30" s="65"/>
      <c r="S30" s="65"/>
      <c r="T30" s="65"/>
      <c r="U30" s="65"/>
      <c r="V30" s="90"/>
      <c r="W30" s="90"/>
      <c r="X30" s="65"/>
      <c r="Y30" s="90"/>
      <c r="Z30" s="90"/>
      <c r="AA30" s="65"/>
      <c r="AB30" s="65"/>
      <c r="AC30" s="65"/>
      <c r="AD30" s="65"/>
      <c r="AE30" s="65"/>
      <c r="AF30" s="100"/>
      <c r="AG30" s="65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96"/>
    </row>
    <row r="31" spans="1:221" s="39" customFormat="1" ht="86.25" customHeight="1">
      <c r="A31" s="32"/>
      <c r="B31" s="33" t="s">
        <v>54</v>
      </c>
      <c r="C31" s="69" t="s">
        <v>73</v>
      </c>
      <c r="D31" s="64">
        <f t="shared" si="31"/>
        <v>701600</v>
      </c>
      <c r="E31" s="64">
        <f t="shared" si="31"/>
        <v>701600</v>
      </c>
      <c r="F31" s="64">
        <f t="shared" si="2"/>
        <v>100</v>
      </c>
      <c r="G31" s="90"/>
      <c r="H31" s="90"/>
      <c r="I31" s="65"/>
      <c r="J31" s="90">
        <v>144000</v>
      </c>
      <c r="K31" s="90">
        <v>144000</v>
      </c>
      <c r="L31" s="65">
        <f t="shared" si="4"/>
        <v>100</v>
      </c>
      <c r="M31" s="90">
        <f>10000+163000</f>
        <v>173000</v>
      </c>
      <c r="N31" s="90">
        <f>10000+163000</f>
        <v>173000</v>
      </c>
      <c r="O31" s="65">
        <f t="shared" si="5"/>
        <v>100</v>
      </c>
      <c r="P31" s="90">
        <v>57600</v>
      </c>
      <c r="Q31" s="90">
        <v>57600</v>
      </c>
      <c r="R31" s="65">
        <f t="shared" si="6"/>
        <v>100</v>
      </c>
      <c r="S31" s="90">
        <f>100000+180000+11000</f>
        <v>291000</v>
      </c>
      <c r="T31" s="90">
        <f>100000+180000+11000</f>
        <v>291000</v>
      </c>
      <c r="U31" s="65">
        <f t="shared" si="7"/>
        <v>100</v>
      </c>
      <c r="V31" s="90"/>
      <c r="W31" s="90"/>
      <c r="X31" s="65"/>
      <c r="Y31" s="90">
        <v>36000</v>
      </c>
      <c r="Z31" s="90">
        <v>36000</v>
      </c>
      <c r="AA31" s="65">
        <f>Z31/Y31*100</f>
        <v>100</v>
      </c>
      <c r="AB31" s="65"/>
      <c r="AC31" s="65"/>
      <c r="AD31" s="65"/>
      <c r="AE31" s="65"/>
      <c r="AF31" s="100"/>
      <c r="AG31" s="65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96"/>
    </row>
    <row r="32" spans="1:221" s="39" customFormat="1" ht="54.75" hidden="1" customHeight="1">
      <c r="A32" s="32"/>
      <c r="B32" s="33" t="s">
        <v>29</v>
      </c>
      <c r="C32" s="69"/>
      <c r="D32" s="64">
        <f t="shared" si="0"/>
        <v>0</v>
      </c>
      <c r="E32" s="64">
        <f t="shared" si="1"/>
        <v>0</v>
      </c>
      <c r="F32" s="64" t="e">
        <f t="shared" si="2"/>
        <v>#DIV/0!</v>
      </c>
      <c r="G32" s="90"/>
      <c r="H32" s="90"/>
      <c r="I32" s="65"/>
      <c r="J32" s="90"/>
      <c r="K32" s="90"/>
      <c r="L32" s="65" t="e">
        <f t="shared" si="4"/>
        <v>#DIV/0!</v>
      </c>
      <c r="M32" s="90"/>
      <c r="N32" s="90"/>
      <c r="O32" s="65" t="e">
        <f t="shared" si="5"/>
        <v>#DIV/0!</v>
      </c>
      <c r="P32" s="90"/>
      <c r="Q32" s="90"/>
      <c r="R32" s="65" t="e">
        <f t="shared" si="6"/>
        <v>#DIV/0!</v>
      </c>
      <c r="S32" s="65"/>
      <c r="T32" s="65"/>
      <c r="U32" s="65" t="e">
        <f t="shared" si="7"/>
        <v>#DIV/0!</v>
      </c>
      <c r="V32" s="90"/>
      <c r="W32" s="90"/>
      <c r="X32" s="65"/>
      <c r="Y32" s="90"/>
      <c r="Z32" s="90"/>
      <c r="AA32" s="65" t="e">
        <f t="shared" si="9"/>
        <v>#DIV/0!</v>
      </c>
      <c r="AB32" s="65"/>
      <c r="AC32" s="65"/>
      <c r="AD32" s="65"/>
      <c r="AE32" s="65"/>
      <c r="AF32" s="100"/>
      <c r="AG32" s="65" t="e">
        <f t="shared" si="11"/>
        <v>#DIV/0!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96"/>
    </row>
    <row r="33" spans="1:221" s="39" customFormat="1" ht="54.75" customHeight="1">
      <c r="A33" s="32"/>
      <c r="B33" s="33" t="s">
        <v>55</v>
      </c>
      <c r="C33" s="69" t="s">
        <v>58</v>
      </c>
      <c r="D33" s="64">
        <f>G33+J33+M33+P33+S33+V33+Y33+AB33+AE33</f>
        <v>500000</v>
      </c>
      <c r="E33" s="64">
        <f t="shared" si="1"/>
        <v>500000</v>
      </c>
      <c r="F33" s="64">
        <f t="shared" si="2"/>
        <v>100</v>
      </c>
      <c r="G33" s="90"/>
      <c r="H33" s="90"/>
      <c r="I33" s="65"/>
      <c r="J33" s="90">
        <v>500000</v>
      </c>
      <c r="K33" s="90">
        <v>500000</v>
      </c>
      <c r="L33" s="65">
        <f t="shared" si="4"/>
        <v>100</v>
      </c>
      <c r="M33" s="90"/>
      <c r="N33" s="90"/>
      <c r="O33" s="65"/>
      <c r="P33" s="90"/>
      <c r="Q33" s="90"/>
      <c r="R33" s="65"/>
      <c r="S33" s="65"/>
      <c r="T33" s="65"/>
      <c r="U33" s="65"/>
      <c r="V33" s="90"/>
      <c r="W33" s="90"/>
      <c r="X33" s="65"/>
      <c r="Y33" s="90"/>
      <c r="Z33" s="90"/>
      <c r="AA33" s="65"/>
      <c r="AB33" s="65"/>
      <c r="AC33" s="65"/>
      <c r="AD33" s="65"/>
      <c r="AE33" s="65"/>
      <c r="AF33" s="100"/>
      <c r="AG33" s="65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96"/>
    </row>
    <row r="34" spans="1:221" s="39" customFormat="1" ht="102" customHeight="1">
      <c r="A34" s="32"/>
      <c r="B34" s="33" t="s">
        <v>59</v>
      </c>
      <c r="C34" s="69" t="s">
        <v>63</v>
      </c>
      <c r="D34" s="64">
        <f t="shared" si="0"/>
        <v>217124</v>
      </c>
      <c r="E34" s="64">
        <f t="shared" si="1"/>
        <v>217124</v>
      </c>
      <c r="F34" s="64">
        <f t="shared" si="2"/>
        <v>100</v>
      </c>
      <c r="G34" s="65"/>
      <c r="H34" s="65"/>
      <c r="I34" s="65"/>
      <c r="J34" s="65">
        <f>57124+52000</f>
        <v>109124</v>
      </c>
      <c r="K34" s="65">
        <f>57124+52000</f>
        <v>109124</v>
      </c>
      <c r="L34" s="65">
        <f t="shared" si="4"/>
        <v>100</v>
      </c>
      <c r="M34" s="65"/>
      <c r="N34" s="65"/>
      <c r="O34" s="65"/>
      <c r="P34" s="65"/>
      <c r="Q34" s="65"/>
      <c r="R34" s="65"/>
      <c r="S34" s="65"/>
      <c r="T34" s="65"/>
      <c r="U34" s="65"/>
      <c r="V34" s="90">
        <f>40000+68000</f>
        <v>108000</v>
      </c>
      <c r="W34" s="90">
        <f>40000+68000</f>
        <v>108000</v>
      </c>
      <c r="X34" s="65">
        <f t="shared" si="8"/>
        <v>100</v>
      </c>
      <c r="Y34" s="65"/>
      <c r="Z34" s="65"/>
      <c r="AA34" s="65"/>
      <c r="AB34" s="65"/>
      <c r="AC34" s="65"/>
      <c r="AD34" s="65"/>
      <c r="AE34" s="65"/>
      <c r="AF34" s="100"/>
      <c r="AG34" s="65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96"/>
    </row>
    <row r="35" spans="1:221" s="39" customFormat="1" ht="55.5" customHeight="1">
      <c r="A35" s="32"/>
      <c r="B35" s="33" t="s">
        <v>60</v>
      </c>
      <c r="C35" s="69" t="s">
        <v>67</v>
      </c>
      <c r="D35" s="64">
        <f t="shared" si="0"/>
        <v>130600</v>
      </c>
      <c r="E35" s="64">
        <f t="shared" si="1"/>
        <v>130600</v>
      </c>
      <c r="F35" s="64">
        <f t="shared" si="2"/>
        <v>100</v>
      </c>
      <c r="G35" s="65"/>
      <c r="H35" s="65"/>
      <c r="I35" s="65"/>
      <c r="J35" s="65"/>
      <c r="K35" s="65"/>
      <c r="L35" s="65"/>
      <c r="M35" s="65">
        <v>50000</v>
      </c>
      <c r="N35" s="65">
        <v>50000</v>
      </c>
      <c r="O35" s="65">
        <f t="shared" si="5"/>
        <v>100</v>
      </c>
      <c r="P35" s="65"/>
      <c r="Q35" s="65"/>
      <c r="R35" s="65"/>
      <c r="S35" s="65">
        <v>80600</v>
      </c>
      <c r="T35" s="65">
        <v>80600</v>
      </c>
      <c r="U35" s="65">
        <f t="shared" si="7"/>
        <v>100</v>
      </c>
      <c r="V35" s="90"/>
      <c r="W35" s="90"/>
      <c r="X35" s="65"/>
      <c r="Y35" s="65"/>
      <c r="Z35" s="65"/>
      <c r="AA35" s="65"/>
      <c r="AB35" s="65"/>
      <c r="AC35" s="65"/>
      <c r="AD35" s="65"/>
      <c r="AE35" s="65"/>
      <c r="AF35" s="100"/>
      <c r="AG35" s="65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96"/>
    </row>
    <row r="36" spans="1:221" s="39" customFormat="1" ht="60.75" customHeight="1">
      <c r="A36" s="32"/>
      <c r="B36" s="33" t="s">
        <v>62</v>
      </c>
      <c r="C36" s="69" t="s">
        <v>64</v>
      </c>
      <c r="D36" s="64">
        <f t="shared" si="0"/>
        <v>175700</v>
      </c>
      <c r="E36" s="64">
        <f t="shared" si="1"/>
        <v>175700</v>
      </c>
      <c r="F36" s="64">
        <f t="shared" si="2"/>
        <v>100</v>
      </c>
      <c r="G36" s="65">
        <v>20900</v>
      </c>
      <c r="H36" s="65">
        <v>20900</v>
      </c>
      <c r="I36" s="65">
        <f t="shared" si="3"/>
        <v>100</v>
      </c>
      <c r="J36" s="65">
        <v>29800</v>
      </c>
      <c r="K36" s="65">
        <v>29800</v>
      </c>
      <c r="L36" s="65">
        <f t="shared" si="4"/>
        <v>100</v>
      </c>
      <c r="M36" s="65">
        <v>10100</v>
      </c>
      <c r="N36" s="65">
        <v>10100</v>
      </c>
      <c r="O36" s="65">
        <f t="shared" si="5"/>
        <v>100</v>
      </c>
      <c r="P36" s="65">
        <v>15900</v>
      </c>
      <c r="Q36" s="65">
        <v>15900</v>
      </c>
      <c r="R36" s="65">
        <f t="shared" si="6"/>
        <v>100</v>
      </c>
      <c r="S36" s="65">
        <v>20800</v>
      </c>
      <c r="T36" s="65">
        <v>20800</v>
      </c>
      <c r="U36" s="65">
        <f t="shared" si="7"/>
        <v>100</v>
      </c>
      <c r="V36" s="90">
        <v>26500</v>
      </c>
      <c r="W36" s="90">
        <v>26500</v>
      </c>
      <c r="X36" s="65">
        <f t="shared" si="8"/>
        <v>100</v>
      </c>
      <c r="Y36" s="65">
        <v>15700</v>
      </c>
      <c r="Z36" s="65">
        <v>15700</v>
      </c>
      <c r="AA36" s="65">
        <f t="shared" si="9"/>
        <v>100</v>
      </c>
      <c r="AB36" s="65">
        <v>29300</v>
      </c>
      <c r="AC36" s="65">
        <v>29300</v>
      </c>
      <c r="AD36" s="65">
        <f t="shared" si="10"/>
        <v>100</v>
      </c>
      <c r="AE36" s="65">
        <v>6700</v>
      </c>
      <c r="AF36" s="65">
        <v>6700</v>
      </c>
      <c r="AG36" s="65">
        <f t="shared" si="11"/>
        <v>100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96"/>
    </row>
    <row r="37" spans="1:221" s="30" customFormat="1" ht="45.75" customHeight="1">
      <c r="A37" s="29"/>
      <c r="B37" s="55"/>
      <c r="C37" s="70" t="s">
        <v>23</v>
      </c>
      <c r="D37" s="64">
        <f t="shared" si="0"/>
        <v>27684024</v>
      </c>
      <c r="E37" s="64">
        <f t="shared" si="1"/>
        <v>27684024</v>
      </c>
      <c r="F37" s="64">
        <f t="shared" si="2"/>
        <v>100</v>
      </c>
      <c r="G37" s="64">
        <f>G6+G7+G8+G24+G21+G22</f>
        <v>3120570</v>
      </c>
      <c r="H37" s="64">
        <f>H6+H7+H8+H24+H21+H22</f>
        <v>3120570</v>
      </c>
      <c r="I37" s="64">
        <f t="shared" si="3"/>
        <v>100</v>
      </c>
      <c r="J37" s="64">
        <f t="shared" ref="J37:AE37" si="39">J6+J7+J8+J24+J21+J22</f>
        <v>4241434</v>
      </c>
      <c r="K37" s="64">
        <f>K6+K7+K8+K24+K21+K22</f>
        <v>4241434</v>
      </c>
      <c r="L37" s="64">
        <f t="shared" si="4"/>
        <v>100</v>
      </c>
      <c r="M37" s="64">
        <f t="shared" si="39"/>
        <v>2890750</v>
      </c>
      <c r="N37" s="64">
        <f>N6+N7+N8+N24+N21+N22</f>
        <v>2890750</v>
      </c>
      <c r="O37" s="64">
        <f t="shared" si="5"/>
        <v>100</v>
      </c>
      <c r="P37" s="64">
        <f t="shared" si="39"/>
        <v>2343900</v>
      </c>
      <c r="Q37" s="64">
        <f>Q6+Q7+Q8+Q24+Q21+Q22</f>
        <v>2343900</v>
      </c>
      <c r="R37" s="64">
        <f t="shared" si="6"/>
        <v>100</v>
      </c>
      <c r="S37" s="64">
        <f t="shared" si="39"/>
        <v>3153430</v>
      </c>
      <c r="T37" s="64">
        <f>T6+T7+T8+T24+T21+T22</f>
        <v>3153430</v>
      </c>
      <c r="U37" s="64">
        <f t="shared" si="7"/>
        <v>100</v>
      </c>
      <c r="V37" s="64">
        <f t="shared" si="39"/>
        <v>3320990</v>
      </c>
      <c r="W37" s="64">
        <f>W6+W7+W8+W24+W21+W22</f>
        <v>3320990</v>
      </c>
      <c r="X37" s="64">
        <f t="shared" si="8"/>
        <v>100</v>
      </c>
      <c r="Y37" s="64">
        <f t="shared" si="39"/>
        <v>2066120</v>
      </c>
      <c r="Z37" s="64">
        <f>Z6+Z7+Z8+Z24+Z21+Z22</f>
        <v>2066120</v>
      </c>
      <c r="AA37" s="64">
        <f t="shared" si="9"/>
        <v>100</v>
      </c>
      <c r="AB37" s="64">
        <f t="shared" si="39"/>
        <v>3943390</v>
      </c>
      <c r="AC37" s="64">
        <f>AC6+AC7+AC8+AC24+AC21+AC22</f>
        <v>3943390</v>
      </c>
      <c r="AD37" s="64">
        <f t="shared" si="10"/>
        <v>100</v>
      </c>
      <c r="AE37" s="64">
        <f t="shared" si="39"/>
        <v>2603440</v>
      </c>
      <c r="AF37" s="64">
        <f>AF6+AF7+AF8+AF24+AF21+AF22</f>
        <v>2603440</v>
      </c>
      <c r="AG37" s="64">
        <f t="shared" si="11"/>
        <v>100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97"/>
    </row>
    <row r="38" spans="1:221" s="1" customFormat="1">
      <c r="B38" s="63"/>
      <c r="C38" s="3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221" s="1" customFormat="1">
      <c r="B39" s="63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221" s="1" customFormat="1">
      <c r="B40" s="63"/>
      <c r="C40" s="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221" s="1" customFormat="1">
      <c r="B41" s="63"/>
      <c r="C41" s="3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221" s="1" customFormat="1">
      <c r="B42" s="63"/>
      <c r="C42" s="3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221" s="1" customFormat="1" ht="17.399999999999999">
      <c r="B43" s="6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221" s="1" customFormat="1">
      <c r="B44" s="63"/>
      <c r="C44" s="3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221" s="1" customFormat="1">
      <c r="B45" s="63"/>
      <c r="C45" s="3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221" s="1" customFormat="1">
      <c r="B46" s="63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221" s="1" customFormat="1">
      <c r="B47" s="63"/>
      <c r="C47" s="3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221" s="1" customFormat="1">
      <c r="B48" s="63"/>
      <c r="C48" s="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2:31" s="1" customFormat="1">
      <c r="B49" s="63"/>
      <c r="C49" s="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2:31" s="1" customFormat="1">
      <c r="B50" s="63"/>
      <c r="C50" s="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31" s="1" customFormat="1">
      <c r="B51" s="63"/>
      <c r="C51" s="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2:31" s="1" customFormat="1">
      <c r="B52" s="63"/>
      <c r="C52" s="3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31" s="1" customFormat="1">
      <c r="B53" s="63"/>
      <c r="C53" s="3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2:31" s="1" customFormat="1">
      <c r="B54" s="63"/>
      <c r="C54" s="3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2:31" s="1" customFormat="1">
      <c r="B55" s="63"/>
      <c r="C55" s="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2:31" s="1" customFormat="1">
      <c r="B56" s="63"/>
      <c r="C56" s="3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2:31" s="1" customFormat="1">
      <c r="B57" s="63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2:31" s="1" customFormat="1">
      <c r="B58" s="63"/>
      <c r="C58" s="3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2:31" s="1" customFormat="1">
      <c r="B59" s="63"/>
      <c r="C59" s="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2:31" s="1" customFormat="1">
      <c r="B60" s="63"/>
      <c r="C60" s="3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31" s="1" customFormat="1">
      <c r="B61" s="63"/>
      <c r="C61" s="3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31" s="1" customFormat="1">
      <c r="B62" s="63"/>
      <c r="C62" s="3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2:31" s="1" customFormat="1">
      <c r="B63" s="63"/>
      <c r="C63" s="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2:31" s="1" customFormat="1">
      <c r="B64" s="63"/>
      <c r="C64" s="3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31" s="1" customFormat="1">
      <c r="B65" s="63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31" s="1" customFormat="1">
      <c r="B66" s="63"/>
      <c r="C66" s="3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2:31" s="1" customFormat="1">
      <c r="B67" s="63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2:31" s="1" customFormat="1">
      <c r="B68" s="63"/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s="1" customFormat="1">
      <c r="B69" s="63"/>
      <c r="C69" s="3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2:31" s="1" customFormat="1">
      <c r="B70" s="63"/>
      <c r="C70" s="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2:31" s="1" customFormat="1">
      <c r="B71" s="63"/>
      <c r="C71" s="3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2:31" s="1" customFormat="1">
      <c r="B72" s="63"/>
      <c r="C72" s="3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2:31" s="1" customFormat="1">
      <c r="B73" s="63"/>
      <c r="C73" s="3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31" s="1" customFormat="1">
      <c r="B74" s="63"/>
      <c r="C74" s="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2:31" s="1" customFormat="1">
      <c r="B75" s="63"/>
      <c r="C75" s="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s="1" customFormat="1">
      <c r="B76" s="63"/>
      <c r="C76" s="3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31" s="1" customFormat="1">
      <c r="B77" s="63"/>
      <c r="C77" s="3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31" s="1" customFormat="1">
      <c r="B78" s="63"/>
      <c r="C78" s="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31" s="1" customFormat="1">
      <c r="B79" s="63"/>
      <c r="C79" s="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31" s="1" customFormat="1">
      <c r="B80" s="63"/>
      <c r="C80" s="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2:31" s="1" customFormat="1">
      <c r="B81" s="63"/>
      <c r="C81" s="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31" s="1" customFormat="1">
      <c r="B82" s="63"/>
      <c r="C82" s="3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31" s="1" customFormat="1">
      <c r="B83" s="63"/>
      <c r="C83" s="3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31" s="1" customFormat="1">
      <c r="B84" s="63"/>
      <c r="C84" s="3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31" s="1" customFormat="1">
      <c r="B85" s="63"/>
      <c r="C85" s="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31" s="1" customFormat="1">
      <c r="B86" s="63"/>
      <c r="C86" s="3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31" s="1" customFormat="1">
      <c r="B87" s="63"/>
      <c r="C87" s="3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31" s="1" customFormat="1">
      <c r="B88" s="63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2:31" s="1" customFormat="1">
      <c r="B89" s="63"/>
      <c r="C89" s="3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2:31" s="1" customFormat="1">
      <c r="B90" s="63"/>
      <c r="C90" s="3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2:31" s="1" customFormat="1">
      <c r="B91" s="63"/>
      <c r="C91" s="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2:31" s="1" customFormat="1">
      <c r="B92" s="63"/>
      <c r="C92" s="3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2:31" s="1" customFormat="1">
      <c r="B93" s="63"/>
      <c r="C93" s="3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2:31" s="1" customFormat="1">
      <c r="B94" s="63"/>
      <c r="C94" s="3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2:31" s="1" customFormat="1">
      <c r="B95" s="63"/>
      <c r="C95" s="3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2:31" s="1" customFormat="1">
      <c r="B96" s="63"/>
      <c r="C96" s="3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2:31" s="1" customFormat="1">
      <c r="B97" s="63"/>
      <c r="C97" s="3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2:31" s="1" customFormat="1">
      <c r="B98" s="63"/>
      <c r="C98" s="3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2:31" s="1" customFormat="1">
      <c r="B99" s="63"/>
      <c r="C99" s="3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2:31" s="1" customFormat="1">
      <c r="B100" s="63"/>
      <c r="C100" s="3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2:31" s="1" customFormat="1">
      <c r="B101" s="63"/>
      <c r="C101" s="3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2:31" s="1" customFormat="1">
      <c r="B102" s="63"/>
      <c r="C102" s="3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2:31" s="1" customFormat="1">
      <c r="B103" s="63"/>
      <c r="C103" s="3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2:31" s="1" customFormat="1">
      <c r="B104" s="63"/>
      <c r="C104" s="3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2:31" s="1" customFormat="1">
      <c r="B105" s="63"/>
      <c r="C105" s="3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2:31" s="1" customFormat="1">
      <c r="B106" s="63"/>
      <c r="C106" s="3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2:31" s="1" customFormat="1">
      <c r="B107" s="63"/>
      <c r="C107" s="3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2:31" s="1" customFormat="1">
      <c r="B108" s="63"/>
      <c r="C108" s="3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2:31" s="1" customFormat="1">
      <c r="B109" s="63"/>
      <c r="C109" s="3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2:31" s="1" customFormat="1">
      <c r="B110" s="63"/>
      <c r="C110" s="3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2:31" s="1" customFormat="1">
      <c r="B111" s="63"/>
      <c r="C111" s="3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31" s="1" customFormat="1">
      <c r="B112" s="63"/>
      <c r="C112" s="3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31" s="1" customFormat="1">
      <c r="B113" s="63"/>
      <c r="C113" s="3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31" s="1" customFormat="1">
      <c r="B114" s="63"/>
      <c r="C114" s="3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31" s="1" customFormat="1">
      <c r="B115" s="63"/>
      <c r="C115" s="3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31" s="1" customFormat="1">
      <c r="B116" s="63"/>
      <c r="C116" s="3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2:31" s="1" customFormat="1">
      <c r="B117" s="63"/>
      <c r="C117" s="3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2:31" s="1" customFormat="1">
      <c r="B118" s="63"/>
      <c r="C118" s="3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31" s="1" customFormat="1">
      <c r="B119" s="63"/>
      <c r="C119" s="3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31" s="1" customFormat="1">
      <c r="B120" s="63"/>
      <c r="C120" s="3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2:31" s="1" customFormat="1">
      <c r="B121" s="63"/>
      <c r="C121" s="3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2:31" s="1" customFormat="1">
      <c r="B122" s="63"/>
      <c r="C122" s="3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2:31" s="1" customFormat="1">
      <c r="B123" s="63"/>
      <c r="C123" s="3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2:31" s="1" customFormat="1">
      <c r="B124" s="63"/>
      <c r="C124" s="3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31" s="1" customFormat="1">
      <c r="B125" s="63"/>
      <c r="C125" s="3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31" s="1" customFormat="1">
      <c r="B126" s="63"/>
      <c r="C126" s="3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31" s="1" customFormat="1">
      <c r="B127" s="63"/>
      <c r="C127" s="3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2:31" s="1" customFormat="1">
      <c r="B128" s="63"/>
      <c r="C128" s="3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2:31" s="1" customFormat="1">
      <c r="B129" s="63"/>
      <c r="C129" s="3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2:31" s="1" customFormat="1">
      <c r="B130" s="63"/>
      <c r="C130" s="3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2:31" s="1" customFormat="1">
      <c r="B131" s="63"/>
      <c r="C131" s="3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2:31" s="1" customFormat="1">
      <c r="B132" s="63"/>
      <c r="C132" s="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2:31" s="1" customFormat="1">
      <c r="B133" s="63"/>
      <c r="C133" s="3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2:31" s="1" customFormat="1">
      <c r="B134" s="63"/>
      <c r="C134" s="3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2:31" s="1" customFormat="1">
      <c r="B135" s="63"/>
      <c r="C135" s="3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2:31" s="1" customFormat="1">
      <c r="B136" s="63"/>
      <c r="C136" s="3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2:31" s="1" customFormat="1">
      <c r="B137" s="63"/>
      <c r="C137" s="3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2:31" s="1" customFormat="1">
      <c r="B138" s="63"/>
      <c r="C138" s="3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2:31" s="1" customFormat="1">
      <c r="B139" s="63"/>
      <c r="C139" s="3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2:31" s="1" customFormat="1">
      <c r="B140" s="63"/>
      <c r="C140" s="3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2:31" s="1" customFormat="1">
      <c r="B141" s="63"/>
      <c r="C141" s="3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2:31" s="1" customFormat="1">
      <c r="B142" s="63"/>
      <c r="C142" s="3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2:31" s="1" customFormat="1">
      <c r="B143" s="63"/>
      <c r="C143" s="3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2:31" s="1" customFormat="1">
      <c r="B144" s="63"/>
      <c r="C144" s="3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2:31" s="1" customFormat="1">
      <c r="B145" s="63"/>
      <c r="C145" s="3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2:31" s="1" customFormat="1">
      <c r="B146" s="63"/>
      <c r="C146" s="3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2:31" s="1" customFormat="1">
      <c r="B147" s="63"/>
      <c r="C147" s="3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2:31" s="1" customFormat="1">
      <c r="B148" s="63"/>
      <c r="C148" s="3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2:31" s="1" customFormat="1">
      <c r="B149" s="63"/>
      <c r="C149" s="3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2:31" s="1" customFormat="1">
      <c r="B150" s="63"/>
      <c r="C150" s="3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2:31" s="1" customFormat="1">
      <c r="B151" s="63"/>
      <c r="C151" s="3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2:31" s="1" customFormat="1">
      <c r="B152" s="63"/>
      <c r="C152" s="3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2:31" s="1" customFormat="1">
      <c r="B153" s="63"/>
      <c r="C153" s="3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2:31" s="1" customFormat="1">
      <c r="B154" s="63"/>
      <c r="C154" s="3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2:31" s="1" customFormat="1">
      <c r="B155" s="63"/>
      <c r="C155" s="3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2:31" s="1" customFormat="1">
      <c r="B156" s="63"/>
      <c r="C156" s="3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2:31" s="1" customFormat="1">
      <c r="B157" s="63"/>
      <c r="C157" s="3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2:31" s="1" customFormat="1">
      <c r="B158" s="63"/>
      <c r="C158" s="3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2:31" s="1" customFormat="1">
      <c r="B159" s="63"/>
      <c r="C159" s="3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2:31" s="1" customFormat="1">
      <c r="B160" s="63"/>
      <c r="C160" s="3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2:31" s="1" customFormat="1">
      <c r="B161" s="63"/>
      <c r="C161" s="3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2:31" s="1" customFormat="1">
      <c r="B162" s="63"/>
      <c r="C162" s="3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2:31" s="1" customFormat="1">
      <c r="B163" s="63"/>
      <c r="C163" s="3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2:31" s="1" customFormat="1">
      <c r="B164" s="63"/>
      <c r="C164" s="3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2:31" s="1" customFormat="1">
      <c r="B165" s="63"/>
      <c r="C165" s="3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2:31" s="1" customFormat="1">
      <c r="B166" s="63"/>
      <c r="C166" s="3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2:31" s="1" customFormat="1">
      <c r="B167" s="63"/>
      <c r="C167" s="3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2:31" s="1" customFormat="1">
      <c r="B168" s="63"/>
      <c r="C168" s="3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2:31" s="1" customFormat="1">
      <c r="B169" s="63"/>
      <c r="C169" s="3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2:31" s="1" customFormat="1">
      <c r="B170" s="63"/>
      <c r="C170" s="3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2:31" s="1" customFormat="1">
      <c r="B171" s="63"/>
      <c r="C171" s="3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2:31" s="1" customFormat="1">
      <c r="B172" s="63"/>
      <c r="C172" s="3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2:31" s="1" customFormat="1">
      <c r="B173" s="63"/>
      <c r="C173" s="3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2:31" s="1" customFormat="1">
      <c r="B174" s="63"/>
      <c r="C174" s="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2:31" s="1" customFormat="1">
      <c r="B175" s="63"/>
      <c r="C175" s="3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2:31" s="1" customFormat="1">
      <c r="B176" s="63"/>
      <c r="C176" s="3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2:31" s="1" customFormat="1">
      <c r="B177" s="63"/>
      <c r="C177" s="3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2:31" s="1" customFormat="1">
      <c r="B178" s="63"/>
      <c r="C178" s="3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2:31" s="1" customFormat="1">
      <c r="B179" s="63"/>
      <c r="C179" s="3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2:31" s="1" customFormat="1">
      <c r="B180" s="63"/>
      <c r="C180" s="3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2:31" s="1" customFormat="1">
      <c r="B181" s="63"/>
      <c r="C181" s="3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2:31" s="1" customFormat="1">
      <c r="B182" s="63"/>
      <c r="C182" s="3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2:31" s="1" customFormat="1">
      <c r="B183" s="63"/>
      <c r="C183" s="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2:31" s="1" customFormat="1">
      <c r="B184" s="63"/>
      <c r="C184" s="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2:31" s="1" customFormat="1">
      <c r="B185" s="63"/>
      <c r="C185" s="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2:31" s="1" customFormat="1">
      <c r="B186" s="63"/>
      <c r="C186" s="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2:31" s="1" customFormat="1">
      <c r="B187" s="63"/>
      <c r="C187" s="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2:31" s="1" customFormat="1">
      <c r="B188" s="63"/>
      <c r="C188" s="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2:31" s="1" customFormat="1">
      <c r="B189" s="63"/>
      <c r="C189" s="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2:31" s="1" customFormat="1">
      <c r="B190" s="63"/>
      <c r="C190" s="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2:31" s="1" customFormat="1">
      <c r="B191" s="63"/>
      <c r="C191" s="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2:31" s="1" customFormat="1">
      <c r="B192" s="63"/>
      <c r="C192" s="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2:31" s="1" customFormat="1">
      <c r="B193" s="63"/>
      <c r="C193" s="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2:31" s="1" customFormat="1">
      <c r="B194" s="63"/>
      <c r="C194" s="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2:31" s="1" customFormat="1">
      <c r="B195" s="63"/>
      <c r="C195" s="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2:31" s="1" customFormat="1">
      <c r="B196" s="63"/>
      <c r="C196" s="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2:31" s="1" customFormat="1">
      <c r="B197" s="63"/>
      <c r="C197" s="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2:31" s="1" customFormat="1">
      <c r="B198" s="63"/>
      <c r="C198" s="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2:31" s="1" customFormat="1">
      <c r="B199" s="63"/>
      <c r="C199" s="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2:31" s="1" customFormat="1">
      <c r="B200" s="63"/>
      <c r="C200" s="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2:31" s="1" customFormat="1">
      <c r="B201" s="63"/>
      <c r="C201" s="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2:31" s="1" customFormat="1">
      <c r="B202" s="63"/>
      <c r="C202" s="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2:31" s="1" customFormat="1">
      <c r="B203" s="63"/>
      <c r="C203" s="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2:31" s="1" customFormat="1">
      <c r="B204" s="63"/>
      <c r="C204" s="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2:31" s="1" customFormat="1">
      <c r="B205" s="63"/>
      <c r="C205" s="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2:31" s="1" customFormat="1">
      <c r="B206" s="63"/>
      <c r="C206" s="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2:31" s="1" customFormat="1">
      <c r="B207" s="63"/>
      <c r="C207" s="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spans="2:31" s="1" customFormat="1">
      <c r="B208" s="63"/>
      <c r="C208" s="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spans="2:31" s="1" customFormat="1">
      <c r="B209" s="63"/>
      <c r="C209" s="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spans="2:31" s="1" customFormat="1">
      <c r="B210" s="63"/>
      <c r="C210" s="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spans="2:31" s="1" customFormat="1">
      <c r="B211" s="63"/>
      <c r="C211" s="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spans="2:31" s="1" customFormat="1">
      <c r="B212" s="63"/>
      <c r="C212" s="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spans="2:31" s="1" customFormat="1">
      <c r="B213" s="63"/>
      <c r="C213" s="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spans="2:31" s="1" customFormat="1">
      <c r="B214" s="63"/>
      <c r="C214" s="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2:31" s="1" customFormat="1">
      <c r="B215" s="63"/>
      <c r="C215" s="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spans="2:31" s="1" customFormat="1">
      <c r="B216" s="63"/>
      <c r="C216" s="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spans="2:31" s="1" customFormat="1">
      <c r="B217" s="63"/>
      <c r="C217" s="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spans="2:31" s="1" customFormat="1">
      <c r="B218" s="63"/>
      <c r="C218" s="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spans="2:31" s="1" customFormat="1">
      <c r="B219" s="63"/>
      <c r="C219" s="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spans="2:31" s="1" customFormat="1">
      <c r="B220" s="63"/>
      <c r="C220" s="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spans="2:31" s="1" customFormat="1">
      <c r="B221" s="63"/>
      <c r="C221" s="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spans="2:31" s="1" customFormat="1">
      <c r="B222" s="63"/>
      <c r="C222" s="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spans="2:31" s="1" customFormat="1">
      <c r="B223" s="63"/>
      <c r="C223" s="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spans="2:31" s="1" customFormat="1">
      <c r="B224" s="63"/>
      <c r="C224" s="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spans="2:31" s="1" customFormat="1">
      <c r="B225" s="63"/>
      <c r="C225" s="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spans="2:31" s="1" customFormat="1">
      <c r="B226" s="63"/>
      <c r="C226" s="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spans="2:31" s="1" customFormat="1">
      <c r="B227" s="63"/>
      <c r="C227" s="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spans="2:31" s="1" customFormat="1">
      <c r="B228" s="63"/>
      <c r="C228" s="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spans="2:31" s="1" customFormat="1">
      <c r="B229" s="63"/>
      <c r="C229" s="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spans="2:31" s="1" customFormat="1">
      <c r="B230" s="63"/>
      <c r="C230" s="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spans="2:31" s="1" customFormat="1">
      <c r="B231" s="63"/>
      <c r="C231" s="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spans="2:31" s="1" customFormat="1">
      <c r="B232" s="63"/>
      <c r="C232" s="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spans="2:31" s="1" customFormat="1">
      <c r="B233" s="63"/>
      <c r="C233" s="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spans="2:31" s="1" customFormat="1">
      <c r="B234" s="63"/>
      <c r="C234" s="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spans="2:31" s="1" customFormat="1">
      <c r="B235" s="63"/>
      <c r="C235" s="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spans="2:31" s="1" customFormat="1">
      <c r="B236" s="63"/>
      <c r="C236" s="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spans="2:31" s="1" customFormat="1">
      <c r="B237" s="63"/>
      <c r="C237" s="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spans="2:31" s="1" customFormat="1">
      <c r="B238" s="63"/>
      <c r="C238" s="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spans="2:31" s="1" customFormat="1">
      <c r="B239" s="63"/>
      <c r="C239" s="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2:31" s="1" customFormat="1">
      <c r="B240" s="63"/>
      <c r="C240" s="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spans="2:31" s="1" customFormat="1">
      <c r="B241" s="63"/>
      <c r="C241" s="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spans="2:31" s="1" customFormat="1">
      <c r="B242" s="63"/>
      <c r="C242" s="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2:31" s="1" customFormat="1">
      <c r="B243" s="63"/>
      <c r="C243" s="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2:31" s="1" customFormat="1">
      <c r="B244" s="63"/>
      <c r="C244" s="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2:31" s="1" customFormat="1">
      <c r="B245" s="63"/>
      <c r="C245" s="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2:31" s="1" customFormat="1">
      <c r="B246" s="63"/>
      <c r="C246" s="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2:31" s="1" customFormat="1">
      <c r="B247" s="63"/>
      <c r="C247" s="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2:31" s="1" customFormat="1">
      <c r="B248" s="63"/>
      <c r="C248" s="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2:31" s="1" customFormat="1">
      <c r="B249" s="63"/>
      <c r="C249" s="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2:31" s="1" customFormat="1">
      <c r="B250" s="63"/>
      <c r="C250" s="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2:31" s="1" customFormat="1">
      <c r="B251" s="63"/>
      <c r="C251" s="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2:31" s="1" customFormat="1">
      <c r="B252" s="63"/>
      <c r="C252" s="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2:31" s="1" customFormat="1">
      <c r="B253" s="63"/>
      <c r="C253" s="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2:31" s="1" customFormat="1">
      <c r="B254" s="63"/>
      <c r="C254" s="3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2:31" s="1" customFormat="1">
      <c r="B255" s="63"/>
      <c r="C255" s="3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2:31" s="1" customFormat="1">
      <c r="B256" s="63"/>
      <c r="C256" s="3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2:31" s="1" customFormat="1">
      <c r="B257" s="63"/>
      <c r="C257" s="3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spans="2:31" s="1" customFormat="1">
      <c r="B258" s="63"/>
      <c r="C258" s="3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spans="2:31" s="1" customFormat="1">
      <c r="B259" s="63"/>
      <c r="C259" s="3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spans="2:31" s="1" customFormat="1">
      <c r="B260" s="63"/>
      <c r="C260" s="3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spans="2:31" s="1" customFormat="1">
      <c r="B261" s="63"/>
      <c r="C261" s="3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spans="2:31" s="1" customFormat="1">
      <c r="B262" s="63"/>
      <c r="C262" s="3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spans="2:31" s="1" customFormat="1">
      <c r="B263" s="63"/>
      <c r="C263" s="3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spans="2:31" s="1" customFormat="1">
      <c r="B264" s="63"/>
      <c r="C264" s="3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spans="2:31" s="1" customFormat="1">
      <c r="B265" s="63"/>
      <c r="C265" s="3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spans="2:31" s="1" customFormat="1">
      <c r="B266" s="63"/>
      <c r="C266" s="3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spans="2:31" s="1" customFormat="1">
      <c r="B267" s="63"/>
      <c r="C267" s="3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2:31" s="1" customFormat="1">
      <c r="B268" s="63"/>
      <c r="C268" s="3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2:31" s="1" customFormat="1">
      <c r="B269" s="63"/>
      <c r="C269" s="3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2:31" s="1" customFormat="1">
      <c r="B270" s="63"/>
      <c r="C270" s="3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2:31" s="1" customFormat="1">
      <c r="B271" s="63"/>
      <c r="C271" s="3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2:31" s="1" customFormat="1">
      <c r="B272" s="63"/>
      <c r="C272" s="3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2:31" s="1" customFormat="1">
      <c r="B273" s="63"/>
      <c r="C273" s="3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2:31" s="1" customFormat="1">
      <c r="B274" s="63"/>
      <c r="C274" s="3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2:31" s="1" customFormat="1">
      <c r="B275" s="63"/>
      <c r="C275" s="3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2:31" s="1" customFormat="1">
      <c r="B276" s="63"/>
      <c r="C276" s="3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2:31" s="1" customFormat="1">
      <c r="B277" s="63"/>
      <c r="C277" s="3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2:31" s="1" customFormat="1">
      <c r="B278" s="63"/>
      <c r="C278" s="3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2:31" s="1" customFormat="1">
      <c r="B279" s="63"/>
      <c r="C279" s="3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2:31" s="1" customFormat="1">
      <c r="B280" s="63"/>
      <c r="C280" s="3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2:31" s="1" customFormat="1">
      <c r="B281" s="63"/>
      <c r="C281" s="3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2:31" s="1" customFormat="1">
      <c r="B282" s="63"/>
      <c r="C282" s="3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spans="2:31" s="1" customFormat="1">
      <c r="B283" s="63"/>
      <c r="C283" s="3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spans="2:31" s="1" customFormat="1">
      <c r="B284" s="63"/>
      <c r="C284" s="3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spans="2:31" s="1" customFormat="1">
      <c r="B285" s="63"/>
      <c r="C285" s="3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spans="2:31" s="1" customFormat="1">
      <c r="B286" s="63"/>
      <c r="C286" s="3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spans="2:31" s="1" customFormat="1">
      <c r="B287" s="63"/>
      <c r="C287" s="3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spans="2:31" s="1" customFormat="1">
      <c r="B288" s="63"/>
      <c r="C288" s="3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spans="2:31" s="1" customFormat="1">
      <c r="B289" s="63"/>
      <c r="C289" s="3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spans="2:31" s="1" customFormat="1">
      <c r="B290" s="63"/>
      <c r="C290" s="3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2:31" s="1" customFormat="1">
      <c r="B291" s="63"/>
      <c r="C291" s="3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2:31" s="1" customFormat="1">
      <c r="B292" s="63"/>
      <c r="C292" s="3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2:31" s="1" customFormat="1">
      <c r="B293" s="63"/>
      <c r="C293" s="3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2:31" s="1" customFormat="1">
      <c r="B294" s="63"/>
      <c r="C294" s="3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2:31" s="1" customFormat="1">
      <c r="B295" s="63"/>
      <c r="C295" s="3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2:31" s="1" customFormat="1">
      <c r="B296" s="63"/>
      <c r="C296" s="3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2:31" s="1" customFormat="1">
      <c r="B297" s="63"/>
      <c r="C297" s="3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2:31" s="1" customFormat="1">
      <c r="B298" s="63"/>
      <c r="C298" s="3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2:31" s="1" customFormat="1">
      <c r="B299" s="63"/>
      <c r="C299" s="3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2:31" s="1" customFormat="1">
      <c r="B300" s="63"/>
      <c r="C300" s="3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2:31" s="1" customFormat="1">
      <c r="B301" s="63"/>
      <c r="C301" s="3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2:31" s="1" customFormat="1">
      <c r="B302" s="63"/>
      <c r="C302" s="3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2:31" s="1" customFormat="1">
      <c r="B303" s="63"/>
      <c r="C303" s="3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2:31" s="1" customFormat="1">
      <c r="B304" s="63"/>
      <c r="C304" s="3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2:31" s="1" customFormat="1">
      <c r="B305" s="63"/>
      <c r="C305" s="3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2:31" s="1" customFormat="1">
      <c r="B306" s="63"/>
      <c r="C306" s="3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2:31" s="1" customFormat="1">
      <c r="B307" s="63"/>
      <c r="C307" s="3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2:31" s="1" customFormat="1">
      <c r="B308" s="63"/>
      <c r="C308" s="3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2:31" s="1" customFormat="1">
      <c r="B309" s="63"/>
      <c r="C309" s="3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2:31" s="1" customFormat="1">
      <c r="B310" s="63"/>
      <c r="C310" s="3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2:31" s="1" customFormat="1">
      <c r="B311" s="63"/>
      <c r="C311" s="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2:31" s="1" customFormat="1">
      <c r="B312" s="63"/>
      <c r="C312" s="3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2:31" s="1" customFormat="1">
      <c r="B313" s="63"/>
      <c r="C313" s="3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2:31" s="1" customFormat="1">
      <c r="B314" s="63"/>
      <c r="C314" s="3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spans="2:31" s="1" customFormat="1">
      <c r="B315" s="63"/>
      <c r="C315" s="3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spans="2:31" s="1" customFormat="1">
      <c r="B316" s="63"/>
      <c r="C316" s="3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spans="2:31" s="1" customFormat="1">
      <c r="B317" s="63"/>
      <c r="C317" s="3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2:31" s="1" customFormat="1">
      <c r="B318" s="63"/>
      <c r="C318" s="3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2:31" s="1" customFormat="1">
      <c r="B319" s="63"/>
      <c r="C319" s="3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2:31" s="1" customFormat="1">
      <c r="B320" s="63"/>
      <c r="C320" s="3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2:31" s="1" customFormat="1">
      <c r="B321" s="63"/>
      <c r="C321" s="3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2:31" s="1" customFormat="1">
      <c r="B322" s="63"/>
      <c r="C322" s="3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2:31" s="1" customFormat="1">
      <c r="B323" s="63"/>
      <c r="C323" s="3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2:31" s="1" customFormat="1">
      <c r="B324" s="63"/>
      <c r="C324" s="3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2:31" s="1" customFormat="1">
      <c r="B325" s="63"/>
      <c r="C325" s="3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2:31" s="1" customFormat="1">
      <c r="B326" s="63"/>
      <c r="C326" s="3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2:31" s="1" customFormat="1">
      <c r="B327" s="63"/>
      <c r="C327" s="3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2:31" s="1" customFormat="1">
      <c r="B328" s="63"/>
      <c r="C328" s="3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2:31" s="1" customFormat="1">
      <c r="B329" s="63"/>
      <c r="C329" s="3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2:31" s="1" customFormat="1">
      <c r="B330" s="63"/>
      <c r="C330" s="3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2:31" s="1" customFormat="1">
      <c r="B331" s="63"/>
      <c r="C331" s="3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2:31" s="1" customFormat="1">
      <c r="B332" s="63"/>
      <c r="C332" s="3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spans="2:31" s="1" customFormat="1">
      <c r="B333" s="63"/>
      <c r="C333" s="3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spans="2:31" s="1" customFormat="1">
      <c r="B334" s="63"/>
      <c r="C334" s="3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spans="2:31" s="1" customFormat="1">
      <c r="B335" s="63"/>
      <c r="C335" s="3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spans="2:31" s="1" customFormat="1">
      <c r="B336" s="63"/>
      <c r="C336" s="3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spans="2:31" s="1" customFormat="1">
      <c r="B337" s="63"/>
      <c r="C337" s="3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spans="2:31" s="1" customFormat="1">
      <c r="B338" s="63"/>
      <c r="C338" s="3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spans="2:31" s="1" customFormat="1">
      <c r="B339" s="63"/>
      <c r="C339" s="3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spans="2:31" s="1" customFormat="1">
      <c r="B340" s="63"/>
      <c r="C340" s="3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spans="2:31" s="1" customFormat="1">
      <c r="B341" s="63"/>
      <c r="C341" s="3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spans="2:31" s="1" customFormat="1">
      <c r="B342" s="63"/>
      <c r="C342" s="3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2:31" s="1" customFormat="1">
      <c r="B343" s="63"/>
      <c r="C343" s="3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2:31" s="1" customFormat="1">
      <c r="B344" s="63"/>
      <c r="C344" s="3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2:31" s="1" customFormat="1">
      <c r="B345" s="63"/>
      <c r="C345" s="3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2:31" s="1" customFormat="1">
      <c r="B346" s="63"/>
      <c r="C346" s="3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2:31" s="1" customFormat="1">
      <c r="B347" s="63"/>
      <c r="C347" s="3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2:31" s="1" customFormat="1">
      <c r="B348" s="63"/>
      <c r="C348" s="3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2:31" s="1" customFormat="1">
      <c r="B349" s="63"/>
      <c r="C349" s="3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2:31" s="1" customFormat="1">
      <c r="B350" s="63"/>
      <c r="C350" s="3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2:31" s="1" customFormat="1">
      <c r="B351" s="63"/>
      <c r="C351" s="3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2:31" s="1" customFormat="1">
      <c r="B352" s="63"/>
      <c r="C352" s="3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2:31" s="1" customFormat="1">
      <c r="B353" s="63"/>
      <c r="C353" s="3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2:31" s="1" customFormat="1">
      <c r="B354" s="63"/>
      <c r="C354" s="3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2:31" s="1" customFormat="1">
      <c r="B355" s="63"/>
      <c r="C355" s="3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2:31" s="1" customFormat="1">
      <c r="B356" s="63"/>
      <c r="C356" s="3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2:31" s="1" customFormat="1">
      <c r="B357" s="63"/>
      <c r="C357" s="3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spans="2:31" s="1" customFormat="1">
      <c r="B358" s="63"/>
      <c r="C358" s="3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spans="2:31" s="1" customFormat="1">
      <c r="B359" s="63"/>
      <c r="C359" s="3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spans="2:31" s="1" customFormat="1">
      <c r="B360" s="63"/>
      <c r="C360" s="3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spans="2:31" s="1" customFormat="1">
      <c r="B361" s="63"/>
      <c r="C361" s="3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spans="2:31" s="1" customFormat="1">
      <c r="B362" s="63"/>
      <c r="C362" s="3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spans="2:31" s="1" customFormat="1">
      <c r="B363" s="63"/>
      <c r="C363" s="3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spans="2:31" s="1" customFormat="1">
      <c r="B364" s="63"/>
      <c r="C364" s="3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spans="2:31" s="1" customFormat="1">
      <c r="B365" s="63"/>
      <c r="C365" s="3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spans="2:31" s="1" customFormat="1">
      <c r="B366" s="63"/>
      <c r="C366" s="3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spans="2:31" s="1" customFormat="1">
      <c r="B367" s="63"/>
      <c r="C367" s="3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spans="2:31" s="1" customFormat="1">
      <c r="B368" s="63"/>
      <c r="C368" s="3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spans="2:31" s="1" customFormat="1">
      <c r="B369" s="63"/>
      <c r="C369" s="3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spans="2:31" s="1" customFormat="1">
      <c r="B370" s="63"/>
      <c r="C370" s="3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spans="2:31" s="1" customFormat="1">
      <c r="B371" s="63"/>
      <c r="C371" s="3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spans="2:31" s="1" customFormat="1">
      <c r="B372" s="63"/>
      <c r="C372" s="3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spans="2:31" s="1" customFormat="1">
      <c r="B373" s="63"/>
      <c r="C373" s="3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spans="2:31" s="1" customFormat="1">
      <c r="B374" s="63"/>
      <c r="C374" s="3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spans="2:31" s="1" customFormat="1">
      <c r="B375" s="63"/>
      <c r="C375" s="3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spans="2:31" s="1" customFormat="1">
      <c r="B376" s="63"/>
      <c r="C376" s="3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spans="2:31" s="1" customFormat="1">
      <c r="B377" s="63"/>
      <c r="C377" s="3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spans="2:31" s="1" customFormat="1">
      <c r="B378" s="63"/>
      <c r="C378" s="3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spans="2:31" s="1" customFormat="1">
      <c r="B379" s="63"/>
      <c r="C379" s="3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spans="2:31" s="1" customFormat="1">
      <c r="B380" s="63"/>
      <c r="C380" s="3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spans="2:31" s="1" customFormat="1">
      <c r="B381" s="63"/>
      <c r="C381" s="3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spans="2:31" s="1" customFormat="1">
      <c r="B382" s="63"/>
      <c r="C382" s="3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spans="2:31" s="1" customFormat="1">
      <c r="B383" s="63"/>
      <c r="C383" s="3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spans="2:31" s="1" customFormat="1">
      <c r="B384" s="63"/>
      <c r="C384" s="3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spans="2:31" s="1" customFormat="1">
      <c r="B385" s="63"/>
      <c r="C385" s="3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spans="2:31" s="1" customFormat="1">
      <c r="B386" s="63"/>
      <c r="C386" s="3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spans="2:31" s="1" customFormat="1">
      <c r="B387" s="63"/>
      <c r="C387" s="3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spans="2:31" s="1" customFormat="1">
      <c r="B388" s="63"/>
      <c r="C388" s="3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spans="2:31" s="1" customFormat="1">
      <c r="B389" s="63"/>
      <c r="C389" s="3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spans="2:31" s="1" customFormat="1">
      <c r="B390" s="63"/>
      <c r="C390" s="3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spans="2:31" s="1" customFormat="1">
      <c r="B391" s="63"/>
      <c r="C391" s="3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spans="2:31" s="1" customFormat="1">
      <c r="B392" s="63"/>
      <c r="C392" s="3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spans="2:31" s="1" customFormat="1">
      <c r="B393" s="63"/>
      <c r="C393" s="3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spans="2:31" s="1" customFormat="1">
      <c r="B394" s="63"/>
      <c r="C394" s="3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spans="2:31" s="1" customFormat="1">
      <c r="B395" s="63"/>
      <c r="C395" s="3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spans="2:31" s="1" customFormat="1">
      <c r="B396" s="63"/>
      <c r="C396" s="3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spans="2:31" s="1" customFormat="1">
      <c r="B397" s="63"/>
      <c r="C397" s="3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spans="2:31" s="1" customFormat="1">
      <c r="B398" s="63"/>
      <c r="C398" s="3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spans="2:31" s="1" customFormat="1">
      <c r="B399" s="63"/>
      <c r="C399" s="3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spans="2:31" s="1" customFormat="1">
      <c r="B400" s="63"/>
      <c r="C400" s="3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spans="2:31" s="1" customFormat="1">
      <c r="B401" s="63"/>
      <c r="C401" s="3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spans="2:31" s="1" customFormat="1">
      <c r="B402" s="63"/>
      <c r="C402" s="3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spans="2:31" s="1" customFormat="1">
      <c r="B403" s="63"/>
      <c r="C403" s="3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spans="2:31" s="1" customFormat="1">
      <c r="B404" s="63"/>
      <c r="C404" s="3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spans="2:31" s="1" customFormat="1">
      <c r="B405" s="63"/>
      <c r="C405" s="3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spans="2:31" s="1" customFormat="1">
      <c r="B406" s="63"/>
      <c r="C406" s="3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spans="2:31" s="1" customFormat="1">
      <c r="B407" s="63"/>
      <c r="C407" s="3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spans="2:31" s="1" customFormat="1">
      <c r="B408" s="63"/>
      <c r="C408" s="3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spans="2:31" s="1" customFormat="1">
      <c r="B409" s="63"/>
      <c r="C409" s="3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spans="2:31" s="1" customFormat="1">
      <c r="B410" s="63"/>
      <c r="C410" s="3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spans="2:31" s="1" customFormat="1">
      <c r="B411" s="63"/>
      <c r="C411" s="3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spans="2:31" s="1" customFormat="1">
      <c r="B412" s="63"/>
      <c r="C412" s="3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spans="2:31" s="1" customFormat="1">
      <c r="B413" s="63"/>
      <c r="C413" s="3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spans="2:31" s="1" customFormat="1">
      <c r="B414" s="63"/>
      <c r="C414" s="3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spans="2:31" s="1" customFormat="1">
      <c r="B415" s="63"/>
      <c r="C415" s="3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spans="2:31" s="1" customFormat="1">
      <c r="B416" s="63"/>
      <c r="C416" s="3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spans="2:31" s="1" customFormat="1">
      <c r="B417" s="63"/>
      <c r="C417" s="3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spans="2:31" s="1" customFormat="1">
      <c r="B418" s="63"/>
      <c r="C418" s="3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spans="2:31" s="1" customFormat="1">
      <c r="B419" s="63"/>
      <c r="C419" s="3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spans="2:31" s="1" customFormat="1">
      <c r="B420" s="63"/>
      <c r="C420" s="3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spans="2:31" s="1" customFormat="1">
      <c r="B421" s="63"/>
      <c r="C421" s="3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spans="2:31" s="1" customFormat="1">
      <c r="B422" s="63"/>
      <c r="C422" s="3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spans="2:31" s="1" customFormat="1">
      <c r="B423" s="63"/>
      <c r="C423" s="3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spans="2:31" s="1" customFormat="1">
      <c r="B424" s="63"/>
      <c r="C424" s="3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spans="2:31" s="1" customFormat="1">
      <c r="B425" s="63"/>
      <c r="C425" s="3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spans="2:31" s="1" customFormat="1">
      <c r="B426" s="63"/>
      <c r="C426" s="3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spans="2:31" s="1" customFormat="1">
      <c r="B427" s="63"/>
      <c r="C427" s="3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spans="2:31" s="1" customFormat="1">
      <c r="B428" s="63"/>
      <c r="C428" s="3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spans="2:31" s="1" customFormat="1">
      <c r="B429" s="63"/>
      <c r="C429" s="3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spans="2:31" s="1" customFormat="1">
      <c r="B430" s="63"/>
      <c r="C430" s="3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spans="2:31" s="1" customFormat="1">
      <c r="B431" s="63"/>
      <c r="C431" s="3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spans="2:31" s="1" customFormat="1">
      <c r="B432" s="63"/>
      <c r="C432" s="3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3" spans="2:31" s="1" customFormat="1">
      <c r="B433" s="63"/>
      <c r="C433" s="3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</row>
    <row r="434" spans="2:31" s="1" customFormat="1">
      <c r="B434" s="63"/>
      <c r="C434" s="3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spans="2:31" s="1" customFormat="1">
      <c r="B435" s="63"/>
      <c r="C435" s="3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spans="2:31" s="1" customFormat="1">
      <c r="B436" s="63"/>
      <c r="C436" s="3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spans="2:31" s="1" customFormat="1">
      <c r="B437" s="63"/>
      <c r="C437" s="3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spans="2:31" s="1" customFormat="1">
      <c r="B438" s="63"/>
      <c r="C438" s="3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spans="2:31" s="1" customFormat="1">
      <c r="B439" s="63"/>
      <c r="C439" s="3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spans="2:31" s="1" customFormat="1">
      <c r="B440" s="63"/>
      <c r="C440" s="3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spans="2:31" s="1" customFormat="1">
      <c r="B441" s="63"/>
      <c r="C441" s="3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spans="2:31" s="1" customFormat="1">
      <c r="B442" s="63"/>
      <c r="C442" s="3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spans="2:31" s="1" customFormat="1">
      <c r="B443" s="63"/>
      <c r="C443" s="3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spans="2:31" s="1" customFormat="1">
      <c r="B444" s="63"/>
      <c r="C444" s="3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spans="2:31" s="1" customFormat="1">
      <c r="B445" s="63"/>
      <c r="C445" s="3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spans="2:31" s="1" customFormat="1">
      <c r="B446" s="63"/>
      <c r="C446" s="3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spans="2:31" s="1" customFormat="1">
      <c r="B447" s="63"/>
      <c r="C447" s="3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spans="2:31" s="1" customFormat="1">
      <c r="B448" s="63"/>
      <c r="C448" s="3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spans="2:31" s="1" customFormat="1">
      <c r="B449" s="63"/>
      <c r="C449" s="3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spans="2:31" s="1" customFormat="1">
      <c r="B450" s="63"/>
      <c r="C450" s="3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spans="2:31" s="1" customFormat="1">
      <c r="B451" s="63"/>
      <c r="C451" s="3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spans="2:31" s="1" customFormat="1">
      <c r="B452" s="63"/>
      <c r="C452" s="3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spans="2:31" s="1" customFormat="1">
      <c r="B453" s="63"/>
      <c r="C453" s="3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spans="2:31" s="1" customFormat="1">
      <c r="B454" s="63"/>
      <c r="C454" s="3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spans="2:31" s="1" customFormat="1">
      <c r="B455" s="63"/>
      <c r="C455" s="3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spans="2:31" s="1" customFormat="1">
      <c r="B456" s="63"/>
      <c r="C456" s="3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spans="2:31" s="1" customFormat="1">
      <c r="B457" s="63"/>
      <c r="C457" s="3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spans="2:31" s="1" customFormat="1">
      <c r="B458" s="63"/>
      <c r="C458" s="3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spans="2:31" s="1" customFormat="1">
      <c r="B459" s="63"/>
      <c r="C459" s="3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spans="2:31" s="1" customFormat="1">
      <c r="B460" s="63"/>
      <c r="C460" s="3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spans="2:31" s="1" customFormat="1">
      <c r="B461" s="63"/>
      <c r="C461" s="3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spans="2:31" s="1" customFormat="1">
      <c r="B462" s="63"/>
      <c r="C462" s="3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spans="2:31" s="1" customFormat="1">
      <c r="B463" s="63"/>
      <c r="C463" s="3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spans="2:31" s="1" customFormat="1">
      <c r="B464" s="63"/>
      <c r="C464" s="3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spans="2:31" s="1" customFormat="1">
      <c r="B465" s="63"/>
      <c r="C465" s="3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spans="2:31" s="1" customFormat="1">
      <c r="B466" s="63"/>
      <c r="C466" s="3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spans="2:31" s="1" customFormat="1">
      <c r="B467" s="63"/>
      <c r="C467" s="3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spans="2:31" s="1" customFormat="1">
      <c r="B468" s="63"/>
      <c r="C468" s="3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spans="2:31" s="1" customFormat="1">
      <c r="B469" s="63"/>
      <c r="C469" s="3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spans="2:31" s="1" customFormat="1">
      <c r="B470" s="63"/>
      <c r="C470" s="3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spans="2:31" s="1" customFormat="1">
      <c r="B471" s="63"/>
      <c r="C471" s="3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spans="2:31" s="1" customFormat="1">
      <c r="B472" s="63"/>
      <c r="C472" s="3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spans="2:31" s="1" customFormat="1">
      <c r="B473" s="63"/>
      <c r="C473" s="3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spans="2:31" s="1" customFormat="1">
      <c r="B474" s="63"/>
      <c r="C474" s="3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spans="2:31" s="1" customFormat="1">
      <c r="B475" s="63"/>
      <c r="C475" s="3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spans="2:31" s="1" customFormat="1">
      <c r="B476" s="63"/>
      <c r="C476" s="3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spans="2:31" s="1" customFormat="1">
      <c r="B477" s="63"/>
      <c r="C477" s="3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spans="2:31" s="1" customFormat="1">
      <c r="B478" s="63"/>
      <c r="C478" s="3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spans="2:31" s="1" customFormat="1">
      <c r="B479" s="63"/>
      <c r="C479" s="3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spans="2:31" s="1" customFormat="1">
      <c r="B480" s="63"/>
      <c r="C480" s="3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spans="2:31" s="1" customFormat="1">
      <c r="B481" s="63"/>
      <c r="C481" s="3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spans="2:31" s="1" customFormat="1">
      <c r="B482" s="63"/>
      <c r="C482" s="3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spans="2:31" s="1" customFormat="1">
      <c r="B483" s="63"/>
      <c r="C483" s="3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spans="2:31" s="1" customFormat="1">
      <c r="B484" s="63"/>
      <c r="C484" s="3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spans="2:31" s="1" customFormat="1">
      <c r="B485" s="63"/>
      <c r="C485" s="3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spans="2:31" s="1" customFormat="1">
      <c r="B486" s="63"/>
      <c r="C486" s="3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spans="2:31" s="1" customFormat="1">
      <c r="B487" s="63"/>
      <c r="C487" s="3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spans="2:31" s="1" customFormat="1">
      <c r="B488" s="63"/>
      <c r="C488" s="3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spans="2:31" s="1" customFormat="1">
      <c r="B489" s="63"/>
      <c r="C489" s="3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spans="2:31" s="1" customFormat="1">
      <c r="B490" s="63"/>
      <c r="C490" s="3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spans="2:31" s="1" customFormat="1">
      <c r="B491" s="63"/>
      <c r="C491" s="3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spans="2:31" s="1" customFormat="1">
      <c r="B492" s="63"/>
      <c r="C492" s="3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spans="2:31" s="1" customFormat="1">
      <c r="B493" s="63"/>
      <c r="C493" s="3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spans="2:31" s="1" customFormat="1">
      <c r="B494" s="63"/>
      <c r="C494" s="3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spans="2:31" s="1" customFormat="1">
      <c r="B495" s="63"/>
      <c r="C495" s="3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spans="2:31" s="1" customFormat="1">
      <c r="B496" s="63"/>
      <c r="C496" s="3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spans="2:31" s="1" customFormat="1">
      <c r="B497" s="63"/>
      <c r="C497" s="3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spans="2:31" s="1" customFormat="1">
      <c r="B498" s="63"/>
      <c r="C498" s="3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spans="2:31" s="1" customFormat="1">
      <c r="B499" s="63"/>
      <c r="C499" s="3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spans="2:31" s="1" customFormat="1">
      <c r="B500" s="63"/>
      <c r="C500" s="3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spans="2:31" s="1" customFormat="1">
      <c r="B501" s="63"/>
      <c r="C501" s="3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spans="2:31" s="1" customFormat="1">
      <c r="B502" s="63"/>
      <c r="C502" s="3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spans="2:31" s="1" customFormat="1">
      <c r="B503" s="63"/>
      <c r="C503" s="3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spans="2:31" s="1" customFormat="1">
      <c r="B504" s="63"/>
      <c r="C504" s="3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spans="2:31" s="1" customFormat="1">
      <c r="B505" s="63"/>
      <c r="C505" s="3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spans="2:31" s="1" customFormat="1">
      <c r="B506" s="63"/>
      <c r="C506" s="3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spans="2:31" s="1" customFormat="1">
      <c r="B507" s="63"/>
      <c r="C507" s="3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spans="2:31" s="1" customFormat="1">
      <c r="B508" s="63"/>
      <c r="C508" s="3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spans="2:31" s="1" customFormat="1">
      <c r="B509" s="63"/>
      <c r="C509" s="3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spans="2:31" s="1" customFormat="1">
      <c r="B510" s="63"/>
      <c r="C510" s="3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spans="2:31" s="1" customFormat="1">
      <c r="B511" s="63"/>
      <c r="C511" s="3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spans="2:31" s="1" customFormat="1">
      <c r="B512" s="63"/>
      <c r="C512" s="3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spans="2:31" s="1" customFormat="1">
      <c r="B513" s="63"/>
      <c r="C513" s="3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spans="2:31" s="1" customFormat="1">
      <c r="B514" s="63"/>
      <c r="C514" s="3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spans="2:31" s="1" customFormat="1">
      <c r="B515" s="63"/>
      <c r="C515" s="3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spans="2:31" s="1" customFormat="1">
      <c r="B516" s="63"/>
      <c r="C516" s="3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spans="2:31" s="1" customFormat="1">
      <c r="B517" s="63"/>
      <c r="C517" s="3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spans="2:31" s="1" customFormat="1">
      <c r="B518" s="63"/>
      <c r="C518" s="3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spans="2:31" s="1" customFormat="1">
      <c r="B519" s="63"/>
      <c r="C519" s="3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spans="2:31" s="1" customFormat="1">
      <c r="B520" s="63"/>
      <c r="C520" s="3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spans="2:31" s="1" customFormat="1">
      <c r="B521" s="63"/>
      <c r="C521" s="3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spans="2:31" s="1" customFormat="1">
      <c r="B522" s="63"/>
      <c r="C522" s="3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spans="2:31" s="1" customFormat="1">
      <c r="B523" s="63"/>
      <c r="C523" s="3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spans="2:31" s="1" customFormat="1">
      <c r="B524" s="63"/>
      <c r="C524" s="3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spans="2:31" s="1" customFormat="1">
      <c r="B525" s="63"/>
      <c r="C525" s="3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spans="2:31" s="1" customFormat="1">
      <c r="B526" s="63"/>
      <c r="C526" s="3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spans="2:31" s="1" customFormat="1">
      <c r="B527" s="63"/>
      <c r="C527" s="3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spans="2:31" s="1" customFormat="1">
      <c r="B528" s="63"/>
      <c r="C528" s="3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spans="2:31" s="1" customFormat="1">
      <c r="B529" s="63"/>
      <c r="C529" s="3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spans="2:31" s="1" customFormat="1">
      <c r="B530" s="63"/>
      <c r="C530" s="3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spans="2:31" s="1" customFormat="1">
      <c r="B531" s="63"/>
      <c r="C531" s="3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spans="2:31" s="1" customFormat="1">
      <c r="B532" s="63"/>
      <c r="C532" s="3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spans="2:31" s="1" customFormat="1">
      <c r="B533" s="63"/>
      <c r="C533" s="3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spans="2:31" s="1" customFormat="1">
      <c r="B534" s="63"/>
      <c r="C534" s="3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spans="2:31" s="1" customFormat="1">
      <c r="B535" s="63"/>
      <c r="C535" s="3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spans="2:31" s="1" customFormat="1">
      <c r="B536" s="63"/>
      <c r="C536" s="3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spans="2:31" s="1" customFormat="1">
      <c r="B537" s="63"/>
      <c r="C537" s="3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spans="2:31" s="1" customFormat="1">
      <c r="B538" s="63"/>
      <c r="C538" s="3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spans="2:31" s="1" customFormat="1">
      <c r="B539" s="63"/>
      <c r="C539" s="3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spans="2:31" s="1" customFormat="1">
      <c r="B540" s="63"/>
      <c r="C540" s="3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spans="2:31" s="1" customFormat="1">
      <c r="B541" s="63"/>
      <c r="C541" s="3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spans="2:31" s="1" customFormat="1">
      <c r="B542" s="63"/>
      <c r="C542" s="3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spans="2:31" s="1" customFormat="1">
      <c r="B543" s="63"/>
      <c r="C543" s="3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spans="2:31" s="1" customFormat="1">
      <c r="B544" s="63"/>
      <c r="C544" s="3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spans="2:31" s="1" customFormat="1">
      <c r="B545" s="63"/>
      <c r="C545" s="3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spans="2:31" s="1" customFormat="1">
      <c r="B546" s="63"/>
      <c r="C546" s="3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spans="2:31" s="1" customFormat="1">
      <c r="B547" s="63"/>
      <c r="C547" s="3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spans="2:31" s="1" customFormat="1">
      <c r="B548" s="63"/>
      <c r="C548" s="3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spans="2:31" s="1" customFormat="1">
      <c r="B549" s="63"/>
      <c r="C549" s="3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spans="2:31" s="1" customFormat="1">
      <c r="B550" s="63"/>
      <c r="C550" s="3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spans="2:31" s="1" customFormat="1">
      <c r="B551" s="63"/>
      <c r="C551" s="3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spans="2:31" s="1" customFormat="1">
      <c r="B552" s="63"/>
      <c r="C552" s="3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spans="2:31" s="1" customFormat="1">
      <c r="B553" s="63"/>
      <c r="C553" s="3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spans="2:31" s="1" customFormat="1">
      <c r="B554" s="63"/>
      <c r="C554" s="3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spans="2:31" s="1" customFormat="1">
      <c r="B555" s="63"/>
      <c r="C555" s="3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spans="2:31" s="1" customFormat="1">
      <c r="B556" s="63"/>
      <c r="C556" s="3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spans="2:31" s="1" customFormat="1">
      <c r="B557" s="63"/>
      <c r="C557" s="3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8" spans="2:31" s="1" customFormat="1">
      <c r="B558" s="63"/>
      <c r="C558" s="3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</row>
    <row r="559" spans="2:31" s="1" customFormat="1">
      <c r="B559" s="63"/>
      <c r="C559" s="3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</row>
    <row r="560" spans="2:31" s="1" customFormat="1">
      <c r="B560" s="63"/>
      <c r="C560" s="3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  <row r="561" spans="2:31" s="1" customFormat="1">
      <c r="B561" s="63"/>
      <c r="C561" s="3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  <row r="562" spans="2:31" s="1" customFormat="1">
      <c r="B562" s="63"/>
      <c r="C562" s="3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</row>
    <row r="563" spans="2:31" s="1" customFormat="1">
      <c r="B563" s="63"/>
      <c r="C563" s="3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</row>
    <row r="564" spans="2:31" s="1" customFormat="1">
      <c r="B564" s="63"/>
      <c r="C564" s="3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</row>
    <row r="565" spans="2:31" s="1" customFormat="1">
      <c r="B565" s="63"/>
      <c r="C565" s="3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</row>
    <row r="566" spans="2:31" s="1" customFormat="1">
      <c r="B566" s="63"/>
      <c r="C566" s="3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  <row r="567" spans="2:31" s="1" customFormat="1">
      <c r="B567" s="63"/>
      <c r="C567" s="3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spans="2:31" s="1" customFormat="1">
      <c r="B568" s="63"/>
      <c r="C568" s="3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spans="2:31" s="1" customFormat="1">
      <c r="B569" s="63"/>
      <c r="C569" s="3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spans="2:31" s="1" customFormat="1">
      <c r="B570" s="63"/>
      <c r="C570" s="3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spans="2:31" s="1" customFormat="1">
      <c r="B571" s="63"/>
      <c r="C571" s="3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spans="2:31" s="1" customFormat="1">
      <c r="B572" s="63"/>
      <c r="C572" s="3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spans="2:31" s="1" customFormat="1">
      <c r="B573" s="63"/>
      <c r="C573" s="3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spans="2:31" s="1" customFormat="1">
      <c r="B574" s="63"/>
      <c r="C574" s="3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spans="2:31" s="1" customFormat="1">
      <c r="B575" s="63"/>
      <c r="C575" s="3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spans="2:31" s="1" customFormat="1">
      <c r="B576" s="63"/>
      <c r="C576" s="3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spans="2:31" s="1" customFormat="1">
      <c r="B577" s="63"/>
      <c r="C577" s="3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spans="2:31" s="1" customFormat="1">
      <c r="B578" s="63"/>
      <c r="C578" s="3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spans="2:31" s="1" customFormat="1">
      <c r="B579" s="63"/>
      <c r="C579" s="3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spans="2:31" s="1" customFormat="1">
      <c r="B580" s="63"/>
      <c r="C580" s="3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spans="2:31" s="1" customFormat="1">
      <c r="B581" s="63"/>
      <c r="C581" s="3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spans="2:31" s="1" customFormat="1">
      <c r="B582" s="63"/>
      <c r="C582" s="3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3" spans="2:31" s="1" customFormat="1">
      <c r="B583" s="63"/>
      <c r="C583" s="3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</row>
    <row r="584" spans="2:31" s="1" customFormat="1">
      <c r="B584" s="63"/>
      <c r="C584" s="3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</row>
    <row r="585" spans="2:31" s="1" customFormat="1">
      <c r="B585" s="63"/>
      <c r="C585" s="3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</row>
    <row r="586" spans="2:31" s="1" customFormat="1">
      <c r="B586" s="63"/>
      <c r="C586" s="3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</row>
    <row r="587" spans="2:31" s="1" customFormat="1">
      <c r="B587" s="63"/>
      <c r="C587" s="3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</row>
    <row r="588" spans="2:31" s="1" customFormat="1">
      <c r="B588" s="63"/>
      <c r="C588" s="3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</row>
    <row r="589" spans="2:31" s="1" customFormat="1">
      <c r="B589" s="63"/>
      <c r="C589" s="3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</row>
    <row r="590" spans="2:31" s="1" customFormat="1">
      <c r="B590" s="63"/>
      <c r="C590" s="3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</row>
    <row r="591" spans="2:31" s="1" customFormat="1">
      <c r="B591" s="63"/>
      <c r="C591" s="3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</row>
    <row r="592" spans="2:31" s="1" customFormat="1">
      <c r="B592" s="63"/>
      <c r="C592" s="3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spans="2:31" s="1" customFormat="1">
      <c r="B593" s="63"/>
      <c r="C593" s="3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spans="2:31" s="1" customFormat="1">
      <c r="B594" s="63"/>
      <c r="C594" s="3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spans="2:31" s="1" customFormat="1">
      <c r="B595" s="63"/>
      <c r="C595" s="3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spans="2:31" s="1" customFormat="1">
      <c r="B596" s="63"/>
      <c r="C596" s="3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spans="2:31" s="1" customFormat="1">
      <c r="B597" s="63"/>
      <c r="C597" s="3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spans="2:31" s="1" customFormat="1">
      <c r="B598" s="63"/>
      <c r="C598" s="3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spans="2:31" s="1" customFormat="1">
      <c r="B599" s="63"/>
      <c r="C599" s="3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spans="2:31" s="1" customFormat="1">
      <c r="B600" s="63"/>
      <c r="C600" s="3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spans="2:31" s="1" customFormat="1">
      <c r="B601" s="63"/>
      <c r="C601" s="3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spans="2:31" s="1" customFormat="1">
      <c r="B602" s="63"/>
      <c r="C602" s="3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spans="2:31" s="1" customFormat="1">
      <c r="B603" s="63"/>
      <c r="C603" s="3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spans="2:31" s="1" customFormat="1">
      <c r="B604" s="63"/>
      <c r="C604" s="3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spans="2:31" s="1" customFormat="1">
      <c r="B605" s="63"/>
      <c r="C605" s="3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spans="2:31" s="1" customFormat="1">
      <c r="B606" s="63"/>
      <c r="C606" s="3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spans="2:31" s="1" customFormat="1">
      <c r="B607" s="63"/>
      <c r="C607" s="3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8" spans="2:31" s="1" customFormat="1">
      <c r="B608" s="63"/>
      <c r="C608" s="3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</row>
    <row r="609" spans="2:31" s="1" customFormat="1">
      <c r="B609" s="63"/>
      <c r="C609" s="3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</row>
    <row r="610" spans="2:31" s="1" customFormat="1">
      <c r="B610" s="63"/>
      <c r="C610" s="3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</row>
    <row r="611" spans="2:31" s="1" customFormat="1">
      <c r="B611" s="63"/>
      <c r="C611" s="3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</row>
    <row r="612" spans="2:31" s="1" customFormat="1">
      <c r="B612" s="63"/>
      <c r="C612" s="3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</row>
    <row r="613" spans="2:31" s="1" customFormat="1">
      <c r="B613" s="63"/>
      <c r="C613" s="3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</row>
    <row r="614" spans="2:31" s="1" customFormat="1">
      <c r="B614" s="63"/>
      <c r="C614" s="3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</row>
    <row r="615" spans="2:31" s="1" customFormat="1">
      <c r="B615" s="63"/>
      <c r="C615" s="3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</row>
    <row r="616" spans="2:31" s="1" customFormat="1">
      <c r="B616" s="63"/>
      <c r="C616" s="3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</row>
    <row r="617" spans="2:31" s="1" customFormat="1">
      <c r="B617" s="63"/>
      <c r="C617" s="3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</row>
    <row r="618" spans="2:31" s="1" customFormat="1">
      <c r="B618" s="63"/>
      <c r="C618" s="3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</row>
    <row r="619" spans="2:31" s="1" customFormat="1">
      <c r="B619" s="63"/>
      <c r="C619" s="3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spans="2:31" s="1" customFormat="1">
      <c r="B620" s="63"/>
      <c r="C620" s="3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</row>
    <row r="621" spans="2:31" s="1" customFormat="1">
      <c r="B621" s="63"/>
      <c r="C621" s="3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</row>
    <row r="622" spans="2:31" s="1" customFormat="1">
      <c r="B622" s="63"/>
      <c r="C622" s="3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  <row r="623" spans="2:31" s="1" customFormat="1">
      <c r="B623" s="63"/>
      <c r="C623" s="3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</row>
    <row r="624" spans="2:31" s="1" customFormat="1">
      <c r="B624" s="63"/>
      <c r="C624" s="3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  <row r="625" spans="2:31" s="1" customFormat="1">
      <c r="B625" s="63"/>
      <c r="C625" s="3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</row>
    <row r="626" spans="2:31" s="1" customFormat="1">
      <c r="B626" s="63"/>
      <c r="C626" s="3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</row>
    <row r="627" spans="2:31" s="1" customFormat="1">
      <c r="B627" s="63"/>
      <c r="C627" s="3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</row>
    <row r="628" spans="2:31" s="1" customFormat="1">
      <c r="B628" s="63"/>
      <c r="C628" s="3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spans="2:31" s="1" customFormat="1">
      <c r="B629" s="63"/>
      <c r="C629" s="3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  <row r="630" spans="2:31" s="1" customFormat="1">
      <c r="B630" s="63"/>
      <c r="C630" s="3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</row>
    <row r="631" spans="2:31" s="1" customFormat="1">
      <c r="B631" s="63"/>
      <c r="C631" s="3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</row>
    <row r="632" spans="2:31" s="1" customFormat="1">
      <c r="B632" s="63"/>
      <c r="C632" s="3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3" spans="2:31" s="1" customFormat="1">
      <c r="B633" s="63"/>
      <c r="C633" s="3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</row>
    <row r="634" spans="2:31" s="1" customFormat="1">
      <c r="B634" s="63"/>
      <c r="C634" s="3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</row>
    <row r="635" spans="2:31" s="1" customFormat="1">
      <c r="B635" s="63"/>
      <c r="C635" s="3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</row>
    <row r="636" spans="2:31" s="1" customFormat="1">
      <c r="B636" s="63"/>
      <c r="C636" s="3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</row>
    <row r="637" spans="2:31" s="1" customFormat="1">
      <c r="B637" s="63"/>
      <c r="C637" s="3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</row>
    <row r="638" spans="2:31" s="1" customFormat="1">
      <c r="B638" s="63"/>
      <c r="C638" s="3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</row>
    <row r="639" spans="2:31" s="1" customFormat="1">
      <c r="B639" s="63"/>
      <c r="C639" s="3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</row>
    <row r="640" spans="2:31" s="1" customFormat="1">
      <c r="B640" s="63"/>
      <c r="C640" s="3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</row>
    <row r="641" spans="2:31" s="1" customFormat="1">
      <c r="B641" s="63"/>
      <c r="C641" s="3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</row>
    <row r="642" spans="2:31" s="1" customFormat="1">
      <c r="B642" s="63"/>
      <c r="C642" s="3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spans="2:31" s="1" customFormat="1">
      <c r="B643" s="63"/>
      <c r="C643" s="3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spans="2:31" s="1" customFormat="1">
      <c r="B644" s="63"/>
      <c r="C644" s="3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spans="2:31" s="1" customFormat="1">
      <c r="B645" s="63"/>
      <c r="C645" s="3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spans="2:31" s="1" customFormat="1">
      <c r="B646" s="63"/>
      <c r="C646" s="3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spans="2:31" s="1" customFormat="1">
      <c r="B647" s="63"/>
      <c r="C647" s="3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spans="2:31" s="1" customFormat="1">
      <c r="B648" s="63"/>
      <c r="C648" s="3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spans="2:31" s="1" customFormat="1">
      <c r="B649" s="63"/>
      <c r="C649" s="3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spans="2:31" s="1" customFormat="1">
      <c r="B650" s="63"/>
      <c r="C650" s="3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spans="2:31" s="1" customFormat="1">
      <c r="B651" s="63"/>
      <c r="C651" s="3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spans="2:31" s="1" customFormat="1">
      <c r="B652" s="63"/>
      <c r="C652" s="3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spans="2:31" s="1" customFormat="1">
      <c r="B653" s="63"/>
      <c r="C653" s="3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spans="2:31" s="1" customFormat="1">
      <c r="B654" s="63"/>
      <c r="C654" s="3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spans="2:31" s="1" customFormat="1">
      <c r="B655" s="63"/>
      <c r="C655" s="3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spans="2:31" s="1" customFormat="1">
      <c r="B656" s="63"/>
      <c r="C656" s="3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spans="2:31" s="1" customFormat="1">
      <c r="B657" s="63"/>
      <c r="C657" s="3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8" spans="2:31" s="1" customFormat="1">
      <c r="B658" s="63"/>
      <c r="C658" s="3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</row>
    <row r="659" spans="2:31" s="1" customFormat="1">
      <c r="B659" s="63"/>
      <c r="C659" s="3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</row>
    <row r="660" spans="2:31" s="1" customFormat="1">
      <c r="B660" s="63"/>
      <c r="C660" s="3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  <row r="661" spans="2:31" s="1" customFormat="1">
      <c r="B661" s="63"/>
      <c r="C661" s="3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  <row r="662" spans="2:31" s="1" customFormat="1">
      <c r="B662" s="63"/>
      <c r="C662" s="3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</row>
    <row r="663" spans="2:31" s="1" customFormat="1">
      <c r="B663" s="63"/>
      <c r="C663" s="3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</row>
    <row r="664" spans="2:31" s="1" customFormat="1">
      <c r="B664" s="63"/>
      <c r="C664" s="3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</row>
    <row r="665" spans="2:31" s="1" customFormat="1">
      <c r="B665" s="63"/>
      <c r="C665" s="3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</row>
    <row r="666" spans="2:31" s="1" customFormat="1">
      <c r="B666" s="63"/>
      <c r="C666" s="3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  <row r="667" spans="2:31" s="1" customFormat="1">
      <c r="B667" s="63"/>
      <c r="C667" s="3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</row>
    <row r="668" spans="2:31" s="1" customFormat="1">
      <c r="B668" s="63"/>
      <c r="C668" s="3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</row>
    <row r="669" spans="2:31" s="1" customFormat="1">
      <c r="B669" s="63"/>
      <c r="C669" s="3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</row>
    <row r="670" spans="2:31" s="1" customFormat="1">
      <c r="B670" s="63"/>
      <c r="C670" s="3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</row>
    <row r="671" spans="2:31" s="1" customFormat="1">
      <c r="B671" s="63"/>
      <c r="C671" s="3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</row>
    <row r="672" spans="2:31" s="1" customFormat="1">
      <c r="B672" s="63"/>
      <c r="C672" s="3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</row>
    <row r="673" spans="2:31" s="1" customFormat="1">
      <c r="B673" s="63"/>
      <c r="C673" s="3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</row>
    <row r="674" spans="2:31" s="1" customFormat="1">
      <c r="B674" s="63"/>
      <c r="C674" s="3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</row>
    <row r="675" spans="2:31" s="1" customFormat="1">
      <c r="B675" s="63"/>
      <c r="C675" s="3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</row>
    <row r="676" spans="2:31" s="1" customFormat="1">
      <c r="B676" s="63"/>
      <c r="C676" s="3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  <row r="677" spans="2:31" s="1" customFormat="1">
      <c r="B677" s="63"/>
      <c r="C677" s="3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</row>
    <row r="678" spans="2:31" s="1" customFormat="1">
      <c r="B678" s="63"/>
      <c r="C678" s="3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</row>
    <row r="679" spans="2:31" s="1" customFormat="1">
      <c r="B679" s="63"/>
      <c r="C679" s="3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</row>
    <row r="680" spans="2:31" s="1" customFormat="1">
      <c r="B680" s="63"/>
      <c r="C680" s="3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</row>
    <row r="681" spans="2:31" s="1" customFormat="1">
      <c r="B681" s="63"/>
      <c r="C681" s="3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</row>
    <row r="682" spans="2:31" s="1" customFormat="1">
      <c r="B682" s="63"/>
      <c r="C682" s="3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</row>
    <row r="683" spans="2:31" s="1" customFormat="1">
      <c r="B683" s="63"/>
      <c r="C683" s="3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  <row r="684" spans="2:31" s="1" customFormat="1">
      <c r="B684" s="63"/>
      <c r="C684" s="3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</row>
    <row r="685" spans="2:31" s="1" customFormat="1">
      <c r="B685" s="63"/>
      <c r="C685" s="3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</row>
    <row r="686" spans="2:31" s="1" customFormat="1">
      <c r="B686" s="63"/>
      <c r="C686" s="3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</row>
    <row r="687" spans="2:31" s="1" customFormat="1">
      <c r="B687" s="63"/>
      <c r="C687" s="3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</row>
    <row r="688" spans="2:31" s="1" customFormat="1">
      <c r="B688" s="63"/>
      <c r="C688" s="3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</row>
    <row r="689" spans="2:31" s="1" customFormat="1">
      <c r="B689" s="63"/>
      <c r="C689" s="3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</row>
    <row r="690" spans="2:31" s="1" customFormat="1">
      <c r="B690" s="63"/>
      <c r="C690" s="3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</row>
    <row r="691" spans="2:31" s="1" customFormat="1">
      <c r="B691" s="63"/>
      <c r="C691" s="3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</row>
    <row r="692" spans="2:31" s="1" customFormat="1">
      <c r="B692" s="63"/>
      <c r="C692" s="3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</row>
    <row r="693" spans="2:31" s="1" customFormat="1">
      <c r="B693" s="63"/>
      <c r="C693" s="3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</row>
    <row r="694" spans="2:31" s="1" customFormat="1">
      <c r="B694" s="63"/>
      <c r="C694" s="3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</row>
    <row r="695" spans="2:31" s="1" customFormat="1">
      <c r="B695" s="63"/>
      <c r="C695" s="3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</row>
    <row r="696" spans="2:31" s="1" customFormat="1">
      <c r="B696" s="63"/>
      <c r="C696" s="3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</row>
    <row r="697" spans="2:31" s="1" customFormat="1">
      <c r="B697" s="63"/>
      <c r="C697" s="3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</row>
    <row r="698" spans="2:31" s="1" customFormat="1">
      <c r="B698" s="63"/>
      <c r="C698" s="3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</row>
    <row r="699" spans="2:31" s="1" customFormat="1">
      <c r="B699" s="63"/>
      <c r="C699" s="3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</row>
    <row r="700" spans="2:31" s="1" customFormat="1">
      <c r="B700" s="63"/>
      <c r="C700" s="3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</row>
    <row r="701" spans="2:31" s="1" customFormat="1">
      <c r="B701" s="63"/>
      <c r="C701" s="3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</row>
    <row r="702" spans="2:31" s="1" customFormat="1">
      <c r="B702" s="63"/>
      <c r="C702" s="3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</row>
    <row r="703" spans="2:31" s="1" customFormat="1">
      <c r="B703" s="63"/>
      <c r="C703" s="3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</row>
    <row r="704" spans="2:31" s="1" customFormat="1">
      <c r="B704" s="63"/>
      <c r="C704" s="3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</row>
    <row r="705" spans="2:31" s="1" customFormat="1">
      <c r="B705" s="63"/>
      <c r="C705" s="3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</row>
    <row r="706" spans="2:31" s="1" customFormat="1">
      <c r="B706" s="63"/>
      <c r="C706" s="3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</row>
    <row r="707" spans="2:31" s="1" customFormat="1">
      <c r="B707" s="63"/>
      <c r="C707" s="3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</row>
    <row r="708" spans="2:31" s="1" customFormat="1">
      <c r="B708" s="63"/>
      <c r="C708" s="3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</row>
    <row r="709" spans="2:31" s="1" customFormat="1">
      <c r="B709" s="63"/>
      <c r="C709" s="3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</row>
    <row r="710" spans="2:31" s="1" customFormat="1">
      <c r="B710" s="63"/>
      <c r="C710" s="3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</row>
    <row r="711" spans="2:31" s="1" customFormat="1">
      <c r="B711" s="63"/>
      <c r="C711" s="3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</row>
    <row r="712" spans="2:31" s="1" customFormat="1">
      <c r="B712" s="63"/>
      <c r="C712" s="3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</row>
    <row r="713" spans="2:31" s="1" customFormat="1">
      <c r="B713" s="63"/>
      <c r="C713" s="3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</row>
    <row r="714" spans="2:31" s="1" customFormat="1">
      <c r="B714" s="63"/>
      <c r="C714" s="3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</row>
    <row r="715" spans="2:31" s="1" customFormat="1">
      <c r="B715" s="63"/>
      <c r="C715" s="3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</row>
    <row r="716" spans="2:31" s="1" customFormat="1">
      <c r="B716" s="63"/>
      <c r="C716" s="3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  <row r="717" spans="2:31" s="1" customFormat="1">
      <c r="B717" s="63"/>
      <c r="C717" s="3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  <row r="718" spans="2:31" s="1" customFormat="1">
      <c r="B718" s="63"/>
      <c r="C718" s="3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</row>
    <row r="719" spans="2:31" s="1" customFormat="1">
      <c r="B719" s="63"/>
      <c r="C719" s="3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  <row r="720" spans="2:31" s="1" customFormat="1">
      <c r="B720" s="63"/>
      <c r="C720" s="3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</row>
    <row r="721" spans="2:31" s="1" customFormat="1">
      <c r="B721" s="63"/>
      <c r="C721" s="3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</row>
    <row r="722" spans="2:31" s="1" customFormat="1">
      <c r="B722" s="63"/>
      <c r="C722" s="3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</row>
    <row r="723" spans="2:31" s="1" customFormat="1">
      <c r="B723" s="63"/>
      <c r="C723" s="3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</row>
    <row r="724" spans="2:31" s="1" customFormat="1">
      <c r="B724" s="63"/>
      <c r="C724" s="3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</row>
    <row r="725" spans="2:31" s="1" customFormat="1">
      <c r="B725" s="63"/>
      <c r="C725" s="3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</row>
    <row r="726" spans="2:31" s="1" customFormat="1">
      <c r="B726" s="63"/>
      <c r="C726" s="3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</row>
    <row r="727" spans="2:31" s="1" customFormat="1">
      <c r="B727" s="63"/>
      <c r="C727" s="3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</row>
    <row r="728" spans="2:31" s="1" customFormat="1">
      <c r="B728" s="63"/>
      <c r="C728" s="3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</row>
    <row r="729" spans="2:31" s="1" customFormat="1">
      <c r="B729" s="63"/>
      <c r="C729" s="3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</row>
  </sheetData>
  <mergeCells count="13">
    <mergeCell ref="C1:AG1"/>
    <mergeCell ref="B2:AE2"/>
    <mergeCell ref="C43:AE4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pageMargins left="0.74803149606299213" right="0.31496062992125984" top="0.19685039370078741" bottom="0.15748031496062992" header="0.31496062992125984" footer="0.31496062992125984"/>
  <pageSetup paperSize="9" scale="35" orientation="landscape" r:id="rId1"/>
  <colBreaks count="1" manualBreakCount="1">
    <brk id="21" max="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view="pageBreakPreview" topLeftCell="B1" zoomScale="60" zoomScaleNormal="75" workbookViewId="0">
      <selection activeCell="K8" sqref="K8"/>
    </sheetView>
  </sheetViews>
  <sheetFormatPr defaultColWidth="8" defaultRowHeight="13.2"/>
  <cols>
    <col min="1" max="1" width="0.33203125" style="48" hidden="1" customWidth="1"/>
    <col min="2" max="2" width="6" style="49" customWidth="1"/>
    <col min="3" max="3" width="55.44140625" style="50" customWidth="1"/>
    <col min="4" max="4" width="8.33203125" style="51" hidden="1" customWidth="1"/>
    <col min="5" max="14" width="21.33203125" style="52" customWidth="1"/>
    <col min="15" max="15" width="20.6640625" style="48" hidden="1" customWidth="1"/>
    <col min="16" max="16" width="0.109375" style="48" hidden="1" customWidth="1"/>
    <col min="17" max="17" width="8.109375" style="48" hidden="1" customWidth="1"/>
    <col min="18" max="18" width="15.5546875" style="48" hidden="1" customWidth="1"/>
    <col min="19" max="19" width="13.6640625" style="48" hidden="1" customWidth="1"/>
    <col min="20" max="20" width="10.33203125" style="48" hidden="1" customWidth="1"/>
    <col min="21" max="21" width="15.109375" style="1" customWidth="1"/>
    <col min="22" max="48" width="8" style="1" customWidth="1"/>
    <col min="49" max="222" width="6.6640625" style="48" customWidth="1"/>
    <col min="223" max="223" width="15.109375" style="48" customWidth="1"/>
    <col min="224" max="250" width="8" style="48" customWidth="1"/>
    <col min="251" max="458" width="8" style="48"/>
    <col min="459" max="459" width="19" style="48" customWidth="1"/>
    <col min="460" max="460" width="0" style="48" hidden="1" customWidth="1"/>
    <col min="461" max="461" width="6" style="48" customWidth="1"/>
    <col min="462" max="462" width="42.109375" style="48" customWidth="1"/>
    <col min="463" max="463" width="0" style="48" hidden="1" customWidth="1"/>
    <col min="464" max="464" width="12.6640625" style="48" customWidth="1"/>
    <col min="465" max="465" width="13.5546875" style="48" customWidth="1"/>
    <col min="466" max="466" width="14" style="48" customWidth="1"/>
    <col min="467" max="467" width="13.88671875" style="48" customWidth="1"/>
    <col min="468" max="468" width="12.5546875" style="48" customWidth="1"/>
    <col min="469" max="471" width="12.6640625" style="48" customWidth="1"/>
    <col min="472" max="477" width="0" style="48" hidden="1" customWidth="1"/>
    <col min="478" max="478" width="12.109375" style="48" customWidth="1"/>
    <col min="479" max="479" width="15.109375" style="48" customWidth="1"/>
    <col min="480" max="506" width="8" style="48" customWidth="1"/>
    <col min="507" max="714" width="8" style="48"/>
    <col min="715" max="715" width="19" style="48" customWidth="1"/>
    <col min="716" max="716" width="0" style="48" hidden="1" customWidth="1"/>
    <col min="717" max="717" width="6" style="48" customWidth="1"/>
    <col min="718" max="718" width="42.109375" style="48" customWidth="1"/>
    <col min="719" max="719" width="0" style="48" hidden="1" customWidth="1"/>
    <col min="720" max="720" width="12.6640625" style="48" customWidth="1"/>
    <col min="721" max="721" width="13.5546875" style="48" customWidth="1"/>
    <col min="722" max="722" width="14" style="48" customWidth="1"/>
    <col min="723" max="723" width="13.88671875" style="48" customWidth="1"/>
    <col min="724" max="724" width="12.5546875" style="48" customWidth="1"/>
    <col min="725" max="727" width="12.6640625" style="48" customWidth="1"/>
    <col min="728" max="733" width="0" style="48" hidden="1" customWidth="1"/>
    <col min="734" max="734" width="12.109375" style="48" customWidth="1"/>
    <col min="735" max="735" width="15.109375" style="48" customWidth="1"/>
    <col min="736" max="762" width="8" style="48" customWidth="1"/>
    <col min="763" max="970" width="8" style="48"/>
    <col min="971" max="971" width="19" style="48" customWidth="1"/>
    <col min="972" max="972" width="0" style="48" hidden="1" customWidth="1"/>
    <col min="973" max="973" width="6" style="48" customWidth="1"/>
    <col min="974" max="974" width="42.109375" style="48" customWidth="1"/>
    <col min="975" max="975" width="0" style="48" hidden="1" customWidth="1"/>
    <col min="976" max="976" width="12.6640625" style="48" customWidth="1"/>
    <col min="977" max="977" width="13.5546875" style="48" customWidth="1"/>
    <col min="978" max="978" width="14" style="48" customWidth="1"/>
    <col min="979" max="979" width="13.88671875" style="48" customWidth="1"/>
    <col min="980" max="980" width="12.5546875" style="48" customWidth="1"/>
    <col min="981" max="983" width="12.6640625" style="48" customWidth="1"/>
    <col min="984" max="989" width="0" style="48" hidden="1" customWidth="1"/>
    <col min="990" max="990" width="12.109375" style="48" customWidth="1"/>
    <col min="991" max="991" width="15.109375" style="48" customWidth="1"/>
    <col min="992" max="1018" width="8" style="48" customWidth="1"/>
    <col min="1019" max="1226" width="8" style="48"/>
    <col min="1227" max="1227" width="19" style="48" customWidth="1"/>
    <col min="1228" max="1228" width="0" style="48" hidden="1" customWidth="1"/>
    <col min="1229" max="1229" width="6" style="48" customWidth="1"/>
    <col min="1230" max="1230" width="42.109375" style="48" customWidth="1"/>
    <col min="1231" max="1231" width="0" style="48" hidden="1" customWidth="1"/>
    <col min="1232" max="1232" width="12.6640625" style="48" customWidth="1"/>
    <col min="1233" max="1233" width="13.5546875" style="48" customWidth="1"/>
    <col min="1234" max="1234" width="14" style="48" customWidth="1"/>
    <col min="1235" max="1235" width="13.88671875" style="48" customWidth="1"/>
    <col min="1236" max="1236" width="12.5546875" style="48" customWidth="1"/>
    <col min="1237" max="1239" width="12.6640625" style="48" customWidth="1"/>
    <col min="1240" max="1245" width="0" style="48" hidden="1" customWidth="1"/>
    <col min="1246" max="1246" width="12.109375" style="48" customWidth="1"/>
    <col min="1247" max="1247" width="15.109375" style="48" customWidth="1"/>
    <col min="1248" max="1274" width="8" style="48" customWidth="1"/>
    <col min="1275" max="1482" width="8" style="48"/>
    <col min="1483" max="1483" width="19" style="48" customWidth="1"/>
    <col min="1484" max="1484" width="0" style="48" hidden="1" customWidth="1"/>
    <col min="1485" max="1485" width="6" style="48" customWidth="1"/>
    <col min="1486" max="1486" width="42.109375" style="48" customWidth="1"/>
    <col min="1487" max="1487" width="0" style="48" hidden="1" customWidth="1"/>
    <col min="1488" max="1488" width="12.6640625" style="48" customWidth="1"/>
    <col min="1489" max="1489" width="13.5546875" style="48" customWidth="1"/>
    <col min="1490" max="1490" width="14" style="48" customWidth="1"/>
    <col min="1491" max="1491" width="13.88671875" style="48" customWidth="1"/>
    <col min="1492" max="1492" width="12.5546875" style="48" customWidth="1"/>
    <col min="1493" max="1495" width="12.6640625" style="48" customWidth="1"/>
    <col min="1496" max="1501" width="0" style="48" hidden="1" customWidth="1"/>
    <col min="1502" max="1502" width="12.109375" style="48" customWidth="1"/>
    <col min="1503" max="1503" width="15.109375" style="48" customWidth="1"/>
    <col min="1504" max="1530" width="8" style="48" customWidth="1"/>
    <col min="1531" max="1738" width="8" style="48"/>
    <col min="1739" max="1739" width="19" style="48" customWidth="1"/>
    <col min="1740" max="1740" width="0" style="48" hidden="1" customWidth="1"/>
    <col min="1741" max="1741" width="6" style="48" customWidth="1"/>
    <col min="1742" max="1742" width="42.109375" style="48" customWidth="1"/>
    <col min="1743" max="1743" width="0" style="48" hidden="1" customWidth="1"/>
    <col min="1744" max="1744" width="12.6640625" style="48" customWidth="1"/>
    <col min="1745" max="1745" width="13.5546875" style="48" customWidth="1"/>
    <col min="1746" max="1746" width="14" style="48" customWidth="1"/>
    <col min="1747" max="1747" width="13.88671875" style="48" customWidth="1"/>
    <col min="1748" max="1748" width="12.5546875" style="48" customWidth="1"/>
    <col min="1749" max="1751" width="12.6640625" style="48" customWidth="1"/>
    <col min="1752" max="1757" width="0" style="48" hidden="1" customWidth="1"/>
    <col min="1758" max="1758" width="12.109375" style="48" customWidth="1"/>
    <col min="1759" max="1759" width="15.109375" style="48" customWidth="1"/>
    <col min="1760" max="1786" width="8" style="48" customWidth="1"/>
    <col min="1787" max="1994" width="8" style="48"/>
    <col min="1995" max="1995" width="19" style="48" customWidth="1"/>
    <col min="1996" max="1996" width="0" style="48" hidden="1" customWidth="1"/>
    <col min="1997" max="1997" width="6" style="48" customWidth="1"/>
    <col min="1998" max="1998" width="42.109375" style="48" customWidth="1"/>
    <col min="1999" max="1999" width="0" style="48" hidden="1" customWidth="1"/>
    <col min="2000" max="2000" width="12.6640625" style="48" customWidth="1"/>
    <col min="2001" max="2001" width="13.5546875" style="48" customWidth="1"/>
    <col min="2002" max="2002" width="14" style="48" customWidth="1"/>
    <col min="2003" max="2003" width="13.88671875" style="48" customWidth="1"/>
    <col min="2004" max="2004" width="12.5546875" style="48" customWidth="1"/>
    <col min="2005" max="2007" width="12.6640625" style="48" customWidth="1"/>
    <col min="2008" max="2013" width="0" style="48" hidden="1" customWidth="1"/>
    <col min="2014" max="2014" width="12.109375" style="48" customWidth="1"/>
    <col min="2015" max="2015" width="15.109375" style="48" customWidth="1"/>
    <col min="2016" max="2042" width="8" style="48" customWidth="1"/>
    <col min="2043" max="2250" width="8" style="48"/>
    <col min="2251" max="2251" width="19" style="48" customWidth="1"/>
    <col min="2252" max="2252" width="0" style="48" hidden="1" customWidth="1"/>
    <col min="2253" max="2253" width="6" style="48" customWidth="1"/>
    <col min="2254" max="2254" width="42.109375" style="48" customWidth="1"/>
    <col min="2255" max="2255" width="0" style="48" hidden="1" customWidth="1"/>
    <col min="2256" max="2256" width="12.6640625" style="48" customWidth="1"/>
    <col min="2257" max="2257" width="13.5546875" style="48" customWidth="1"/>
    <col min="2258" max="2258" width="14" style="48" customWidth="1"/>
    <col min="2259" max="2259" width="13.88671875" style="48" customWidth="1"/>
    <col min="2260" max="2260" width="12.5546875" style="48" customWidth="1"/>
    <col min="2261" max="2263" width="12.6640625" style="48" customWidth="1"/>
    <col min="2264" max="2269" width="0" style="48" hidden="1" customWidth="1"/>
    <col min="2270" max="2270" width="12.109375" style="48" customWidth="1"/>
    <col min="2271" max="2271" width="15.109375" style="48" customWidth="1"/>
    <col min="2272" max="2298" width="8" style="48" customWidth="1"/>
    <col min="2299" max="2506" width="8" style="48"/>
    <col min="2507" max="2507" width="19" style="48" customWidth="1"/>
    <col min="2508" max="2508" width="0" style="48" hidden="1" customWidth="1"/>
    <col min="2509" max="2509" width="6" style="48" customWidth="1"/>
    <col min="2510" max="2510" width="42.109375" style="48" customWidth="1"/>
    <col min="2511" max="2511" width="0" style="48" hidden="1" customWidth="1"/>
    <col min="2512" max="2512" width="12.6640625" style="48" customWidth="1"/>
    <col min="2513" max="2513" width="13.5546875" style="48" customWidth="1"/>
    <col min="2514" max="2514" width="14" style="48" customWidth="1"/>
    <col min="2515" max="2515" width="13.88671875" style="48" customWidth="1"/>
    <col min="2516" max="2516" width="12.5546875" style="48" customWidth="1"/>
    <col min="2517" max="2519" width="12.6640625" style="48" customWidth="1"/>
    <col min="2520" max="2525" width="0" style="48" hidden="1" customWidth="1"/>
    <col min="2526" max="2526" width="12.109375" style="48" customWidth="1"/>
    <col min="2527" max="2527" width="15.109375" style="48" customWidth="1"/>
    <col min="2528" max="2554" width="8" style="48" customWidth="1"/>
    <col min="2555" max="2762" width="8" style="48"/>
    <col min="2763" max="2763" width="19" style="48" customWidth="1"/>
    <col min="2764" max="2764" width="0" style="48" hidden="1" customWidth="1"/>
    <col min="2765" max="2765" width="6" style="48" customWidth="1"/>
    <col min="2766" max="2766" width="42.109375" style="48" customWidth="1"/>
    <col min="2767" max="2767" width="0" style="48" hidden="1" customWidth="1"/>
    <col min="2768" max="2768" width="12.6640625" style="48" customWidth="1"/>
    <col min="2769" max="2769" width="13.5546875" style="48" customWidth="1"/>
    <col min="2770" max="2770" width="14" style="48" customWidth="1"/>
    <col min="2771" max="2771" width="13.88671875" style="48" customWidth="1"/>
    <col min="2772" max="2772" width="12.5546875" style="48" customWidth="1"/>
    <col min="2773" max="2775" width="12.6640625" style="48" customWidth="1"/>
    <col min="2776" max="2781" width="0" style="48" hidden="1" customWidth="1"/>
    <col min="2782" max="2782" width="12.109375" style="48" customWidth="1"/>
    <col min="2783" max="2783" width="15.109375" style="48" customWidth="1"/>
    <col min="2784" max="2810" width="8" style="48" customWidth="1"/>
    <col min="2811" max="3018" width="8" style="48"/>
    <col min="3019" max="3019" width="19" style="48" customWidth="1"/>
    <col min="3020" max="3020" width="0" style="48" hidden="1" customWidth="1"/>
    <col min="3021" max="3021" width="6" style="48" customWidth="1"/>
    <col min="3022" max="3022" width="42.109375" style="48" customWidth="1"/>
    <col min="3023" max="3023" width="0" style="48" hidden="1" customWidth="1"/>
    <col min="3024" max="3024" width="12.6640625" style="48" customWidth="1"/>
    <col min="3025" max="3025" width="13.5546875" style="48" customWidth="1"/>
    <col min="3026" max="3026" width="14" style="48" customWidth="1"/>
    <col min="3027" max="3027" width="13.88671875" style="48" customWidth="1"/>
    <col min="3028" max="3028" width="12.5546875" style="48" customWidth="1"/>
    <col min="3029" max="3031" width="12.6640625" style="48" customWidth="1"/>
    <col min="3032" max="3037" width="0" style="48" hidden="1" customWidth="1"/>
    <col min="3038" max="3038" width="12.109375" style="48" customWidth="1"/>
    <col min="3039" max="3039" width="15.109375" style="48" customWidth="1"/>
    <col min="3040" max="3066" width="8" style="48" customWidth="1"/>
    <col min="3067" max="3274" width="8" style="48"/>
    <col min="3275" max="3275" width="19" style="48" customWidth="1"/>
    <col min="3276" max="3276" width="0" style="48" hidden="1" customWidth="1"/>
    <col min="3277" max="3277" width="6" style="48" customWidth="1"/>
    <col min="3278" max="3278" width="42.109375" style="48" customWidth="1"/>
    <col min="3279" max="3279" width="0" style="48" hidden="1" customWidth="1"/>
    <col min="3280" max="3280" width="12.6640625" style="48" customWidth="1"/>
    <col min="3281" max="3281" width="13.5546875" style="48" customWidth="1"/>
    <col min="3282" max="3282" width="14" style="48" customWidth="1"/>
    <col min="3283" max="3283" width="13.88671875" style="48" customWidth="1"/>
    <col min="3284" max="3284" width="12.5546875" style="48" customWidth="1"/>
    <col min="3285" max="3287" width="12.6640625" style="48" customWidth="1"/>
    <col min="3288" max="3293" width="0" style="48" hidden="1" customWidth="1"/>
    <col min="3294" max="3294" width="12.109375" style="48" customWidth="1"/>
    <col min="3295" max="3295" width="15.109375" style="48" customWidth="1"/>
    <col min="3296" max="3322" width="8" style="48" customWidth="1"/>
    <col min="3323" max="3530" width="8" style="48"/>
    <col min="3531" max="3531" width="19" style="48" customWidth="1"/>
    <col min="3532" max="3532" width="0" style="48" hidden="1" customWidth="1"/>
    <col min="3533" max="3533" width="6" style="48" customWidth="1"/>
    <col min="3534" max="3534" width="42.109375" style="48" customWidth="1"/>
    <col min="3535" max="3535" width="0" style="48" hidden="1" customWidth="1"/>
    <col min="3536" max="3536" width="12.6640625" style="48" customWidth="1"/>
    <col min="3537" max="3537" width="13.5546875" style="48" customWidth="1"/>
    <col min="3538" max="3538" width="14" style="48" customWidth="1"/>
    <col min="3539" max="3539" width="13.88671875" style="48" customWidth="1"/>
    <col min="3540" max="3540" width="12.5546875" style="48" customWidth="1"/>
    <col min="3541" max="3543" width="12.6640625" style="48" customWidth="1"/>
    <col min="3544" max="3549" width="0" style="48" hidden="1" customWidth="1"/>
    <col min="3550" max="3550" width="12.109375" style="48" customWidth="1"/>
    <col min="3551" max="3551" width="15.109375" style="48" customWidth="1"/>
    <col min="3552" max="3578" width="8" style="48" customWidth="1"/>
    <col min="3579" max="3786" width="8" style="48"/>
    <col min="3787" max="3787" width="19" style="48" customWidth="1"/>
    <col min="3788" max="3788" width="0" style="48" hidden="1" customWidth="1"/>
    <col min="3789" max="3789" width="6" style="48" customWidth="1"/>
    <col min="3790" max="3790" width="42.109375" style="48" customWidth="1"/>
    <col min="3791" max="3791" width="0" style="48" hidden="1" customWidth="1"/>
    <col min="3792" max="3792" width="12.6640625" style="48" customWidth="1"/>
    <col min="3793" max="3793" width="13.5546875" style="48" customWidth="1"/>
    <col min="3794" max="3794" width="14" style="48" customWidth="1"/>
    <col min="3795" max="3795" width="13.88671875" style="48" customWidth="1"/>
    <col min="3796" max="3796" width="12.5546875" style="48" customWidth="1"/>
    <col min="3797" max="3799" width="12.6640625" style="48" customWidth="1"/>
    <col min="3800" max="3805" width="0" style="48" hidden="1" customWidth="1"/>
    <col min="3806" max="3806" width="12.109375" style="48" customWidth="1"/>
    <col min="3807" max="3807" width="15.109375" style="48" customWidth="1"/>
    <col min="3808" max="3834" width="8" style="48" customWidth="1"/>
    <col min="3835" max="4042" width="8" style="48"/>
    <col min="4043" max="4043" width="19" style="48" customWidth="1"/>
    <col min="4044" max="4044" width="0" style="48" hidden="1" customWidth="1"/>
    <col min="4045" max="4045" width="6" style="48" customWidth="1"/>
    <col min="4046" max="4046" width="42.109375" style="48" customWidth="1"/>
    <col min="4047" max="4047" width="0" style="48" hidden="1" customWidth="1"/>
    <col min="4048" max="4048" width="12.6640625" style="48" customWidth="1"/>
    <col min="4049" max="4049" width="13.5546875" style="48" customWidth="1"/>
    <col min="4050" max="4050" width="14" style="48" customWidth="1"/>
    <col min="4051" max="4051" width="13.88671875" style="48" customWidth="1"/>
    <col min="4052" max="4052" width="12.5546875" style="48" customWidth="1"/>
    <col min="4053" max="4055" width="12.6640625" style="48" customWidth="1"/>
    <col min="4056" max="4061" width="0" style="48" hidden="1" customWidth="1"/>
    <col min="4062" max="4062" width="12.109375" style="48" customWidth="1"/>
    <col min="4063" max="4063" width="15.109375" style="48" customWidth="1"/>
    <col min="4064" max="4090" width="8" style="48" customWidth="1"/>
    <col min="4091" max="4298" width="8" style="48"/>
    <col min="4299" max="4299" width="19" style="48" customWidth="1"/>
    <col min="4300" max="4300" width="0" style="48" hidden="1" customWidth="1"/>
    <col min="4301" max="4301" width="6" style="48" customWidth="1"/>
    <col min="4302" max="4302" width="42.109375" style="48" customWidth="1"/>
    <col min="4303" max="4303" width="0" style="48" hidden="1" customWidth="1"/>
    <col min="4304" max="4304" width="12.6640625" style="48" customWidth="1"/>
    <col min="4305" max="4305" width="13.5546875" style="48" customWidth="1"/>
    <col min="4306" max="4306" width="14" style="48" customWidth="1"/>
    <col min="4307" max="4307" width="13.88671875" style="48" customWidth="1"/>
    <col min="4308" max="4308" width="12.5546875" style="48" customWidth="1"/>
    <col min="4309" max="4311" width="12.6640625" style="48" customWidth="1"/>
    <col min="4312" max="4317" width="0" style="48" hidden="1" customWidth="1"/>
    <col min="4318" max="4318" width="12.109375" style="48" customWidth="1"/>
    <col min="4319" max="4319" width="15.109375" style="48" customWidth="1"/>
    <col min="4320" max="4346" width="8" style="48" customWidth="1"/>
    <col min="4347" max="4554" width="8" style="48"/>
    <col min="4555" max="4555" width="19" style="48" customWidth="1"/>
    <col min="4556" max="4556" width="0" style="48" hidden="1" customWidth="1"/>
    <col min="4557" max="4557" width="6" style="48" customWidth="1"/>
    <col min="4558" max="4558" width="42.109375" style="48" customWidth="1"/>
    <col min="4559" max="4559" width="0" style="48" hidden="1" customWidth="1"/>
    <col min="4560" max="4560" width="12.6640625" style="48" customWidth="1"/>
    <col min="4561" max="4561" width="13.5546875" style="48" customWidth="1"/>
    <col min="4562" max="4562" width="14" style="48" customWidth="1"/>
    <col min="4563" max="4563" width="13.88671875" style="48" customWidth="1"/>
    <col min="4564" max="4564" width="12.5546875" style="48" customWidth="1"/>
    <col min="4565" max="4567" width="12.6640625" style="48" customWidth="1"/>
    <col min="4568" max="4573" width="0" style="48" hidden="1" customWidth="1"/>
    <col min="4574" max="4574" width="12.109375" style="48" customWidth="1"/>
    <col min="4575" max="4575" width="15.109375" style="48" customWidth="1"/>
    <col min="4576" max="4602" width="8" style="48" customWidth="1"/>
    <col min="4603" max="4810" width="8" style="48"/>
    <col min="4811" max="4811" width="19" style="48" customWidth="1"/>
    <col min="4812" max="4812" width="0" style="48" hidden="1" customWidth="1"/>
    <col min="4813" max="4813" width="6" style="48" customWidth="1"/>
    <col min="4814" max="4814" width="42.109375" style="48" customWidth="1"/>
    <col min="4815" max="4815" width="0" style="48" hidden="1" customWidth="1"/>
    <col min="4816" max="4816" width="12.6640625" style="48" customWidth="1"/>
    <col min="4817" max="4817" width="13.5546875" style="48" customWidth="1"/>
    <col min="4818" max="4818" width="14" style="48" customWidth="1"/>
    <col min="4819" max="4819" width="13.88671875" style="48" customWidth="1"/>
    <col min="4820" max="4820" width="12.5546875" style="48" customWidth="1"/>
    <col min="4821" max="4823" width="12.6640625" style="48" customWidth="1"/>
    <col min="4824" max="4829" width="0" style="48" hidden="1" customWidth="1"/>
    <col min="4830" max="4830" width="12.109375" style="48" customWidth="1"/>
    <col min="4831" max="4831" width="15.109375" style="48" customWidth="1"/>
    <col min="4832" max="4858" width="8" style="48" customWidth="1"/>
    <col min="4859" max="5066" width="8" style="48"/>
    <col min="5067" max="5067" width="19" style="48" customWidth="1"/>
    <col min="5068" max="5068" width="0" style="48" hidden="1" customWidth="1"/>
    <col min="5069" max="5069" width="6" style="48" customWidth="1"/>
    <col min="5070" max="5070" width="42.109375" style="48" customWidth="1"/>
    <col min="5071" max="5071" width="0" style="48" hidden="1" customWidth="1"/>
    <col min="5072" max="5072" width="12.6640625" style="48" customWidth="1"/>
    <col min="5073" max="5073" width="13.5546875" style="48" customWidth="1"/>
    <col min="5074" max="5074" width="14" style="48" customWidth="1"/>
    <col min="5075" max="5075" width="13.88671875" style="48" customWidth="1"/>
    <col min="5076" max="5076" width="12.5546875" style="48" customWidth="1"/>
    <col min="5077" max="5079" width="12.6640625" style="48" customWidth="1"/>
    <col min="5080" max="5085" width="0" style="48" hidden="1" customWidth="1"/>
    <col min="5086" max="5086" width="12.109375" style="48" customWidth="1"/>
    <col min="5087" max="5087" width="15.109375" style="48" customWidth="1"/>
    <col min="5088" max="5114" width="8" style="48" customWidth="1"/>
    <col min="5115" max="5322" width="8" style="48"/>
    <col min="5323" max="5323" width="19" style="48" customWidth="1"/>
    <col min="5324" max="5324" width="0" style="48" hidden="1" customWidth="1"/>
    <col min="5325" max="5325" width="6" style="48" customWidth="1"/>
    <col min="5326" max="5326" width="42.109375" style="48" customWidth="1"/>
    <col min="5327" max="5327" width="0" style="48" hidden="1" customWidth="1"/>
    <col min="5328" max="5328" width="12.6640625" style="48" customWidth="1"/>
    <col min="5329" max="5329" width="13.5546875" style="48" customWidth="1"/>
    <col min="5330" max="5330" width="14" style="48" customWidth="1"/>
    <col min="5331" max="5331" width="13.88671875" style="48" customWidth="1"/>
    <col min="5332" max="5332" width="12.5546875" style="48" customWidth="1"/>
    <col min="5333" max="5335" width="12.6640625" style="48" customWidth="1"/>
    <col min="5336" max="5341" width="0" style="48" hidden="1" customWidth="1"/>
    <col min="5342" max="5342" width="12.109375" style="48" customWidth="1"/>
    <col min="5343" max="5343" width="15.109375" style="48" customWidth="1"/>
    <col min="5344" max="5370" width="8" style="48" customWidth="1"/>
    <col min="5371" max="5578" width="8" style="48"/>
    <col min="5579" max="5579" width="19" style="48" customWidth="1"/>
    <col min="5580" max="5580" width="0" style="48" hidden="1" customWidth="1"/>
    <col min="5581" max="5581" width="6" style="48" customWidth="1"/>
    <col min="5582" max="5582" width="42.109375" style="48" customWidth="1"/>
    <col min="5583" max="5583" width="0" style="48" hidden="1" customWidth="1"/>
    <col min="5584" max="5584" width="12.6640625" style="48" customWidth="1"/>
    <col min="5585" max="5585" width="13.5546875" style="48" customWidth="1"/>
    <col min="5586" max="5586" width="14" style="48" customWidth="1"/>
    <col min="5587" max="5587" width="13.88671875" style="48" customWidth="1"/>
    <col min="5588" max="5588" width="12.5546875" style="48" customWidth="1"/>
    <col min="5589" max="5591" width="12.6640625" style="48" customWidth="1"/>
    <col min="5592" max="5597" width="0" style="48" hidden="1" customWidth="1"/>
    <col min="5598" max="5598" width="12.109375" style="48" customWidth="1"/>
    <col min="5599" max="5599" width="15.109375" style="48" customWidth="1"/>
    <col min="5600" max="5626" width="8" style="48" customWidth="1"/>
    <col min="5627" max="5834" width="8" style="48"/>
    <col min="5835" max="5835" width="19" style="48" customWidth="1"/>
    <col min="5836" max="5836" width="0" style="48" hidden="1" customWidth="1"/>
    <col min="5837" max="5837" width="6" style="48" customWidth="1"/>
    <col min="5838" max="5838" width="42.109375" style="48" customWidth="1"/>
    <col min="5839" max="5839" width="0" style="48" hidden="1" customWidth="1"/>
    <col min="5840" max="5840" width="12.6640625" style="48" customWidth="1"/>
    <col min="5841" max="5841" width="13.5546875" style="48" customWidth="1"/>
    <col min="5842" max="5842" width="14" style="48" customWidth="1"/>
    <col min="5843" max="5843" width="13.88671875" style="48" customWidth="1"/>
    <col min="5844" max="5844" width="12.5546875" style="48" customWidth="1"/>
    <col min="5845" max="5847" width="12.6640625" style="48" customWidth="1"/>
    <col min="5848" max="5853" width="0" style="48" hidden="1" customWidth="1"/>
    <col min="5854" max="5854" width="12.109375" style="48" customWidth="1"/>
    <col min="5855" max="5855" width="15.109375" style="48" customWidth="1"/>
    <col min="5856" max="5882" width="8" style="48" customWidth="1"/>
    <col min="5883" max="6090" width="8" style="48"/>
    <col min="6091" max="6091" width="19" style="48" customWidth="1"/>
    <col min="6092" max="6092" width="0" style="48" hidden="1" customWidth="1"/>
    <col min="6093" max="6093" width="6" style="48" customWidth="1"/>
    <col min="6094" max="6094" width="42.109375" style="48" customWidth="1"/>
    <col min="6095" max="6095" width="0" style="48" hidden="1" customWidth="1"/>
    <col min="6096" max="6096" width="12.6640625" style="48" customWidth="1"/>
    <col min="6097" max="6097" width="13.5546875" style="48" customWidth="1"/>
    <col min="6098" max="6098" width="14" style="48" customWidth="1"/>
    <col min="6099" max="6099" width="13.88671875" style="48" customWidth="1"/>
    <col min="6100" max="6100" width="12.5546875" style="48" customWidth="1"/>
    <col min="6101" max="6103" width="12.6640625" style="48" customWidth="1"/>
    <col min="6104" max="6109" width="0" style="48" hidden="1" customWidth="1"/>
    <col min="6110" max="6110" width="12.109375" style="48" customWidth="1"/>
    <col min="6111" max="6111" width="15.109375" style="48" customWidth="1"/>
    <col min="6112" max="6138" width="8" style="48" customWidth="1"/>
    <col min="6139" max="6346" width="8" style="48"/>
    <col min="6347" max="6347" width="19" style="48" customWidth="1"/>
    <col min="6348" max="6348" width="0" style="48" hidden="1" customWidth="1"/>
    <col min="6349" max="6349" width="6" style="48" customWidth="1"/>
    <col min="6350" max="6350" width="42.109375" style="48" customWidth="1"/>
    <col min="6351" max="6351" width="0" style="48" hidden="1" customWidth="1"/>
    <col min="6352" max="6352" width="12.6640625" style="48" customWidth="1"/>
    <col min="6353" max="6353" width="13.5546875" style="48" customWidth="1"/>
    <col min="6354" max="6354" width="14" style="48" customWidth="1"/>
    <col min="6355" max="6355" width="13.88671875" style="48" customWidth="1"/>
    <col min="6356" max="6356" width="12.5546875" style="48" customWidth="1"/>
    <col min="6357" max="6359" width="12.6640625" style="48" customWidth="1"/>
    <col min="6360" max="6365" width="0" style="48" hidden="1" customWidth="1"/>
    <col min="6366" max="6366" width="12.109375" style="48" customWidth="1"/>
    <col min="6367" max="6367" width="15.109375" style="48" customWidth="1"/>
    <col min="6368" max="6394" width="8" style="48" customWidth="1"/>
    <col min="6395" max="6602" width="8" style="48"/>
    <col min="6603" max="6603" width="19" style="48" customWidth="1"/>
    <col min="6604" max="6604" width="0" style="48" hidden="1" customWidth="1"/>
    <col min="6605" max="6605" width="6" style="48" customWidth="1"/>
    <col min="6606" max="6606" width="42.109375" style="48" customWidth="1"/>
    <col min="6607" max="6607" width="0" style="48" hidden="1" customWidth="1"/>
    <col min="6608" max="6608" width="12.6640625" style="48" customWidth="1"/>
    <col min="6609" max="6609" width="13.5546875" style="48" customWidth="1"/>
    <col min="6610" max="6610" width="14" style="48" customWidth="1"/>
    <col min="6611" max="6611" width="13.88671875" style="48" customWidth="1"/>
    <col min="6612" max="6612" width="12.5546875" style="48" customWidth="1"/>
    <col min="6613" max="6615" width="12.6640625" style="48" customWidth="1"/>
    <col min="6616" max="6621" width="0" style="48" hidden="1" customWidth="1"/>
    <col min="6622" max="6622" width="12.109375" style="48" customWidth="1"/>
    <col min="6623" max="6623" width="15.109375" style="48" customWidth="1"/>
    <col min="6624" max="6650" width="8" style="48" customWidth="1"/>
    <col min="6651" max="6858" width="8" style="48"/>
    <col min="6859" max="6859" width="19" style="48" customWidth="1"/>
    <col min="6860" max="6860" width="0" style="48" hidden="1" customWidth="1"/>
    <col min="6861" max="6861" width="6" style="48" customWidth="1"/>
    <col min="6862" max="6862" width="42.109375" style="48" customWidth="1"/>
    <col min="6863" max="6863" width="0" style="48" hidden="1" customWidth="1"/>
    <col min="6864" max="6864" width="12.6640625" style="48" customWidth="1"/>
    <col min="6865" max="6865" width="13.5546875" style="48" customWidth="1"/>
    <col min="6866" max="6866" width="14" style="48" customWidth="1"/>
    <col min="6867" max="6867" width="13.88671875" style="48" customWidth="1"/>
    <col min="6868" max="6868" width="12.5546875" style="48" customWidth="1"/>
    <col min="6869" max="6871" width="12.6640625" style="48" customWidth="1"/>
    <col min="6872" max="6877" width="0" style="48" hidden="1" customWidth="1"/>
    <col min="6878" max="6878" width="12.109375" style="48" customWidth="1"/>
    <col min="6879" max="6879" width="15.109375" style="48" customWidth="1"/>
    <col min="6880" max="6906" width="8" style="48" customWidth="1"/>
    <col min="6907" max="7114" width="8" style="48"/>
    <col min="7115" max="7115" width="19" style="48" customWidth="1"/>
    <col min="7116" max="7116" width="0" style="48" hidden="1" customWidth="1"/>
    <col min="7117" max="7117" width="6" style="48" customWidth="1"/>
    <col min="7118" max="7118" width="42.109375" style="48" customWidth="1"/>
    <col min="7119" max="7119" width="0" style="48" hidden="1" customWidth="1"/>
    <col min="7120" max="7120" width="12.6640625" style="48" customWidth="1"/>
    <col min="7121" max="7121" width="13.5546875" style="48" customWidth="1"/>
    <col min="7122" max="7122" width="14" style="48" customWidth="1"/>
    <col min="7123" max="7123" width="13.88671875" style="48" customWidth="1"/>
    <col min="7124" max="7124" width="12.5546875" style="48" customWidth="1"/>
    <col min="7125" max="7127" width="12.6640625" style="48" customWidth="1"/>
    <col min="7128" max="7133" width="0" style="48" hidden="1" customWidth="1"/>
    <col min="7134" max="7134" width="12.109375" style="48" customWidth="1"/>
    <col min="7135" max="7135" width="15.109375" style="48" customWidth="1"/>
    <col min="7136" max="7162" width="8" style="48" customWidth="1"/>
    <col min="7163" max="7370" width="8" style="48"/>
    <col min="7371" max="7371" width="19" style="48" customWidth="1"/>
    <col min="7372" max="7372" width="0" style="48" hidden="1" customWidth="1"/>
    <col min="7373" max="7373" width="6" style="48" customWidth="1"/>
    <col min="7374" max="7374" width="42.109375" style="48" customWidth="1"/>
    <col min="7375" max="7375" width="0" style="48" hidden="1" customWidth="1"/>
    <col min="7376" max="7376" width="12.6640625" style="48" customWidth="1"/>
    <col min="7377" max="7377" width="13.5546875" style="48" customWidth="1"/>
    <col min="7378" max="7378" width="14" style="48" customWidth="1"/>
    <col min="7379" max="7379" width="13.88671875" style="48" customWidth="1"/>
    <col min="7380" max="7380" width="12.5546875" style="48" customWidth="1"/>
    <col min="7381" max="7383" width="12.6640625" style="48" customWidth="1"/>
    <col min="7384" max="7389" width="0" style="48" hidden="1" customWidth="1"/>
    <col min="7390" max="7390" width="12.109375" style="48" customWidth="1"/>
    <col min="7391" max="7391" width="15.109375" style="48" customWidth="1"/>
    <col min="7392" max="7418" width="8" style="48" customWidth="1"/>
    <col min="7419" max="7626" width="8" style="48"/>
    <col min="7627" max="7627" width="19" style="48" customWidth="1"/>
    <col min="7628" max="7628" width="0" style="48" hidden="1" customWidth="1"/>
    <col min="7629" max="7629" width="6" style="48" customWidth="1"/>
    <col min="7630" max="7630" width="42.109375" style="48" customWidth="1"/>
    <col min="7631" max="7631" width="0" style="48" hidden="1" customWidth="1"/>
    <col min="7632" max="7632" width="12.6640625" style="48" customWidth="1"/>
    <col min="7633" max="7633" width="13.5546875" style="48" customWidth="1"/>
    <col min="7634" max="7634" width="14" style="48" customWidth="1"/>
    <col min="7635" max="7635" width="13.88671875" style="48" customWidth="1"/>
    <col min="7636" max="7636" width="12.5546875" style="48" customWidth="1"/>
    <col min="7637" max="7639" width="12.6640625" style="48" customWidth="1"/>
    <col min="7640" max="7645" width="0" style="48" hidden="1" customWidth="1"/>
    <col min="7646" max="7646" width="12.109375" style="48" customWidth="1"/>
    <col min="7647" max="7647" width="15.109375" style="48" customWidth="1"/>
    <col min="7648" max="7674" width="8" style="48" customWidth="1"/>
    <col min="7675" max="7882" width="8" style="48"/>
    <col min="7883" max="7883" width="19" style="48" customWidth="1"/>
    <col min="7884" max="7884" width="0" style="48" hidden="1" customWidth="1"/>
    <col min="7885" max="7885" width="6" style="48" customWidth="1"/>
    <col min="7886" max="7886" width="42.109375" style="48" customWidth="1"/>
    <col min="7887" max="7887" width="0" style="48" hidden="1" customWidth="1"/>
    <col min="7888" max="7888" width="12.6640625" style="48" customWidth="1"/>
    <col min="7889" max="7889" width="13.5546875" style="48" customWidth="1"/>
    <col min="7890" max="7890" width="14" style="48" customWidth="1"/>
    <col min="7891" max="7891" width="13.88671875" style="48" customWidth="1"/>
    <col min="7892" max="7892" width="12.5546875" style="48" customWidth="1"/>
    <col min="7893" max="7895" width="12.6640625" style="48" customWidth="1"/>
    <col min="7896" max="7901" width="0" style="48" hidden="1" customWidth="1"/>
    <col min="7902" max="7902" width="12.109375" style="48" customWidth="1"/>
    <col min="7903" max="7903" width="15.109375" style="48" customWidth="1"/>
    <col min="7904" max="7930" width="8" style="48" customWidth="1"/>
    <col min="7931" max="8138" width="8" style="48"/>
    <col min="8139" max="8139" width="19" style="48" customWidth="1"/>
    <col min="8140" max="8140" width="0" style="48" hidden="1" customWidth="1"/>
    <col min="8141" max="8141" width="6" style="48" customWidth="1"/>
    <col min="8142" max="8142" width="42.109375" style="48" customWidth="1"/>
    <col min="8143" max="8143" width="0" style="48" hidden="1" customWidth="1"/>
    <col min="8144" max="8144" width="12.6640625" style="48" customWidth="1"/>
    <col min="8145" max="8145" width="13.5546875" style="48" customWidth="1"/>
    <col min="8146" max="8146" width="14" style="48" customWidth="1"/>
    <col min="8147" max="8147" width="13.88671875" style="48" customWidth="1"/>
    <col min="8148" max="8148" width="12.5546875" style="48" customWidth="1"/>
    <col min="8149" max="8151" width="12.6640625" style="48" customWidth="1"/>
    <col min="8152" max="8157" width="0" style="48" hidden="1" customWidth="1"/>
    <col min="8158" max="8158" width="12.109375" style="48" customWidth="1"/>
    <col min="8159" max="8159" width="15.109375" style="48" customWidth="1"/>
    <col min="8160" max="8186" width="8" style="48" customWidth="1"/>
    <col min="8187" max="8394" width="8" style="48"/>
    <col min="8395" max="8395" width="19" style="48" customWidth="1"/>
    <col min="8396" max="8396" width="0" style="48" hidden="1" customWidth="1"/>
    <col min="8397" max="8397" width="6" style="48" customWidth="1"/>
    <col min="8398" max="8398" width="42.109375" style="48" customWidth="1"/>
    <col min="8399" max="8399" width="0" style="48" hidden="1" customWidth="1"/>
    <col min="8400" max="8400" width="12.6640625" style="48" customWidth="1"/>
    <col min="8401" max="8401" width="13.5546875" style="48" customWidth="1"/>
    <col min="8402" max="8402" width="14" style="48" customWidth="1"/>
    <col min="8403" max="8403" width="13.88671875" style="48" customWidth="1"/>
    <col min="8404" max="8404" width="12.5546875" style="48" customWidth="1"/>
    <col min="8405" max="8407" width="12.6640625" style="48" customWidth="1"/>
    <col min="8408" max="8413" width="0" style="48" hidden="1" customWidth="1"/>
    <col min="8414" max="8414" width="12.109375" style="48" customWidth="1"/>
    <col min="8415" max="8415" width="15.109375" style="48" customWidth="1"/>
    <col min="8416" max="8442" width="8" style="48" customWidth="1"/>
    <col min="8443" max="8650" width="8" style="48"/>
    <col min="8651" max="8651" width="19" style="48" customWidth="1"/>
    <col min="8652" max="8652" width="0" style="48" hidden="1" customWidth="1"/>
    <col min="8653" max="8653" width="6" style="48" customWidth="1"/>
    <col min="8654" max="8654" width="42.109375" style="48" customWidth="1"/>
    <col min="8655" max="8655" width="0" style="48" hidden="1" customWidth="1"/>
    <col min="8656" max="8656" width="12.6640625" style="48" customWidth="1"/>
    <col min="8657" max="8657" width="13.5546875" style="48" customWidth="1"/>
    <col min="8658" max="8658" width="14" style="48" customWidth="1"/>
    <col min="8659" max="8659" width="13.88671875" style="48" customWidth="1"/>
    <col min="8660" max="8660" width="12.5546875" style="48" customWidth="1"/>
    <col min="8661" max="8663" width="12.6640625" style="48" customWidth="1"/>
    <col min="8664" max="8669" width="0" style="48" hidden="1" customWidth="1"/>
    <col min="8670" max="8670" width="12.109375" style="48" customWidth="1"/>
    <col min="8671" max="8671" width="15.109375" style="48" customWidth="1"/>
    <col min="8672" max="8698" width="8" style="48" customWidth="1"/>
    <col min="8699" max="8906" width="8" style="48"/>
    <col min="8907" max="8907" width="19" style="48" customWidth="1"/>
    <col min="8908" max="8908" width="0" style="48" hidden="1" customWidth="1"/>
    <col min="8909" max="8909" width="6" style="48" customWidth="1"/>
    <col min="8910" max="8910" width="42.109375" style="48" customWidth="1"/>
    <col min="8911" max="8911" width="0" style="48" hidden="1" customWidth="1"/>
    <col min="8912" max="8912" width="12.6640625" style="48" customWidth="1"/>
    <col min="8913" max="8913" width="13.5546875" style="48" customWidth="1"/>
    <col min="8914" max="8914" width="14" style="48" customWidth="1"/>
    <col min="8915" max="8915" width="13.88671875" style="48" customWidth="1"/>
    <col min="8916" max="8916" width="12.5546875" style="48" customWidth="1"/>
    <col min="8917" max="8919" width="12.6640625" style="48" customWidth="1"/>
    <col min="8920" max="8925" width="0" style="48" hidden="1" customWidth="1"/>
    <col min="8926" max="8926" width="12.109375" style="48" customWidth="1"/>
    <col min="8927" max="8927" width="15.109375" style="48" customWidth="1"/>
    <col min="8928" max="8954" width="8" style="48" customWidth="1"/>
    <col min="8955" max="9162" width="8" style="48"/>
    <col min="9163" max="9163" width="19" style="48" customWidth="1"/>
    <col min="9164" max="9164" width="0" style="48" hidden="1" customWidth="1"/>
    <col min="9165" max="9165" width="6" style="48" customWidth="1"/>
    <col min="9166" max="9166" width="42.109375" style="48" customWidth="1"/>
    <col min="9167" max="9167" width="0" style="48" hidden="1" customWidth="1"/>
    <col min="9168" max="9168" width="12.6640625" style="48" customWidth="1"/>
    <col min="9169" max="9169" width="13.5546875" style="48" customWidth="1"/>
    <col min="9170" max="9170" width="14" style="48" customWidth="1"/>
    <col min="9171" max="9171" width="13.88671875" style="48" customWidth="1"/>
    <col min="9172" max="9172" width="12.5546875" style="48" customWidth="1"/>
    <col min="9173" max="9175" width="12.6640625" style="48" customWidth="1"/>
    <col min="9176" max="9181" width="0" style="48" hidden="1" customWidth="1"/>
    <col min="9182" max="9182" width="12.109375" style="48" customWidth="1"/>
    <col min="9183" max="9183" width="15.109375" style="48" customWidth="1"/>
    <col min="9184" max="9210" width="8" style="48" customWidth="1"/>
    <col min="9211" max="9418" width="8" style="48"/>
    <col min="9419" max="9419" width="19" style="48" customWidth="1"/>
    <col min="9420" max="9420" width="0" style="48" hidden="1" customWidth="1"/>
    <col min="9421" max="9421" width="6" style="48" customWidth="1"/>
    <col min="9422" max="9422" width="42.109375" style="48" customWidth="1"/>
    <col min="9423" max="9423" width="0" style="48" hidden="1" customWidth="1"/>
    <col min="9424" max="9424" width="12.6640625" style="48" customWidth="1"/>
    <col min="9425" max="9425" width="13.5546875" style="48" customWidth="1"/>
    <col min="9426" max="9426" width="14" style="48" customWidth="1"/>
    <col min="9427" max="9427" width="13.88671875" style="48" customWidth="1"/>
    <col min="9428" max="9428" width="12.5546875" style="48" customWidth="1"/>
    <col min="9429" max="9431" width="12.6640625" style="48" customWidth="1"/>
    <col min="9432" max="9437" width="0" style="48" hidden="1" customWidth="1"/>
    <col min="9438" max="9438" width="12.109375" style="48" customWidth="1"/>
    <col min="9439" max="9439" width="15.109375" style="48" customWidth="1"/>
    <col min="9440" max="9466" width="8" style="48" customWidth="1"/>
    <col min="9467" max="9674" width="8" style="48"/>
    <col min="9675" max="9675" width="19" style="48" customWidth="1"/>
    <col min="9676" max="9676" width="0" style="48" hidden="1" customWidth="1"/>
    <col min="9677" max="9677" width="6" style="48" customWidth="1"/>
    <col min="9678" max="9678" width="42.109375" style="48" customWidth="1"/>
    <col min="9679" max="9679" width="0" style="48" hidden="1" customWidth="1"/>
    <col min="9680" max="9680" width="12.6640625" style="48" customWidth="1"/>
    <col min="9681" max="9681" width="13.5546875" style="48" customWidth="1"/>
    <col min="9682" max="9682" width="14" style="48" customWidth="1"/>
    <col min="9683" max="9683" width="13.88671875" style="48" customWidth="1"/>
    <col min="9684" max="9684" width="12.5546875" style="48" customWidth="1"/>
    <col min="9685" max="9687" width="12.6640625" style="48" customWidth="1"/>
    <col min="9688" max="9693" width="0" style="48" hidden="1" customWidth="1"/>
    <col min="9694" max="9694" width="12.109375" style="48" customWidth="1"/>
    <col min="9695" max="9695" width="15.109375" style="48" customWidth="1"/>
    <col min="9696" max="9722" width="8" style="48" customWidth="1"/>
    <col min="9723" max="9930" width="8" style="48"/>
    <col min="9931" max="9931" width="19" style="48" customWidth="1"/>
    <col min="9932" max="9932" width="0" style="48" hidden="1" customWidth="1"/>
    <col min="9933" max="9933" width="6" style="48" customWidth="1"/>
    <col min="9934" max="9934" width="42.109375" style="48" customWidth="1"/>
    <col min="9935" max="9935" width="0" style="48" hidden="1" customWidth="1"/>
    <col min="9936" max="9936" width="12.6640625" style="48" customWidth="1"/>
    <col min="9937" max="9937" width="13.5546875" style="48" customWidth="1"/>
    <col min="9938" max="9938" width="14" style="48" customWidth="1"/>
    <col min="9939" max="9939" width="13.88671875" style="48" customWidth="1"/>
    <col min="9940" max="9940" width="12.5546875" style="48" customWidth="1"/>
    <col min="9941" max="9943" width="12.6640625" style="48" customWidth="1"/>
    <col min="9944" max="9949" width="0" style="48" hidden="1" customWidth="1"/>
    <col min="9950" max="9950" width="12.109375" style="48" customWidth="1"/>
    <col min="9951" max="9951" width="15.109375" style="48" customWidth="1"/>
    <col min="9952" max="9978" width="8" style="48" customWidth="1"/>
    <col min="9979" max="10186" width="8" style="48"/>
    <col min="10187" max="10187" width="19" style="48" customWidth="1"/>
    <col min="10188" max="10188" width="0" style="48" hidden="1" customWidth="1"/>
    <col min="10189" max="10189" width="6" style="48" customWidth="1"/>
    <col min="10190" max="10190" width="42.109375" style="48" customWidth="1"/>
    <col min="10191" max="10191" width="0" style="48" hidden="1" customWidth="1"/>
    <col min="10192" max="10192" width="12.6640625" style="48" customWidth="1"/>
    <col min="10193" max="10193" width="13.5546875" style="48" customWidth="1"/>
    <col min="10194" max="10194" width="14" style="48" customWidth="1"/>
    <col min="10195" max="10195" width="13.88671875" style="48" customWidth="1"/>
    <col min="10196" max="10196" width="12.5546875" style="48" customWidth="1"/>
    <col min="10197" max="10199" width="12.6640625" style="48" customWidth="1"/>
    <col min="10200" max="10205" width="0" style="48" hidden="1" customWidth="1"/>
    <col min="10206" max="10206" width="12.109375" style="48" customWidth="1"/>
    <col min="10207" max="10207" width="15.109375" style="48" customWidth="1"/>
    <col min="10208" max="10234" width="8" style="48" customWidth="1"/>
    <col min="10235" max="10442" width="8" style="48"/>
    <col min="10443" max="10443" width="19" style="48" customWidth="1"/>
    <col min="10444" max="10444" width="0" style="48" hidden="1" customWidth="1"/>
    <col min="10445" max="10445" width="6" style="48" customWidth="1"/>
    <col min="10446" max="10446" width="42.109375" style="48" customWidth="1"/>
    <col min="10447" max="10447" width="0" style="48" hidden="1" customWidth="1"/>
    <col min="10448" max="10448" width="12.6640625" style="48" customWidth="1"/>
    <col min="10449" max="10449" width="13.5546875" style="48" customWidth="1"/>
    <col min="10450" max="10450" width="14" style="48" customWidth="1"/>
    <col min="10451" max="10451" width="13.88671875" style="48" customWidth="1"/>
    <col min="10452" max="10452" width="12.5546875" style="48" customWidth="1"/>
    <col min="10453" max="10455" width="12.6640625" style="48" customWidth="1"/>
    <col min="10456" max="10461" width="0" style="48" hidden="1" customWidth="1"/>
    <col min="10462" max="10462" width="12.109375" style="48" customWidth="1"/>
    <col min="10463" max="10463" width="15.109375" style="48" customWidth="1"/>
    <col min="10464" max="10490" width="8" style="48" customWidth="1"/>
    <col min="10491" max="10698" width="8" style="48"/>
    <col min="10699" max="10699" width="19" style="48" customWidth="1"/>
    <col min="10700" max="10700" width="0" style="48" hidden="1" customWidth="1"/>
    <col min="10701" max="10701" width="6" style="48" customWidth="1"/>
    <col min="10702" max="10702" width="42.109375" style="48" customWidth="1"/>
    <col min="10703" max="10703" width="0" style="48" hidden="1" customWidth="1"/>
    <col min="10704" max="10704" width="12.6640625" style="48" customWidth="1"/>
    <col min="10705" max="10705" width="13.5546875" style="48" customWidth="1"/>
    <col min="10706" max="10706" width="14" style="48" customWidth="1"/>
    <col min="10707" max="10707" width="13.88671875" style="48" customWidth="1"/>
    <col min="10708" max="10708" width="12.5546875" style="48" customWidth="1"/>
    <col min="10709" max="10711" width="12.6640625" style="48" customWidth="1"/>
    <col min="10712" max="10717" width="0" style="48" hidden="1" customWidth="1"/>
    <col min="10718" max="10718" width="12.109375" style="48" customWidth="1"/>
    <col min="10719" max="10719" width="15.109375" style="48" customWidth="1"/>
    <col min="10720" max="10746" width="8" style="48" customWidth="1"/>
    <col min="10747" max="10954" width="8" style="48"/>
    <col min="10955" max="10955" width="19" style="48" customWidth="1"/>
    <col min="10956" max="10956" width="0" style="48" hidden="1" customWidth="1"/>
    <col min="10957" max="10957" width="6" style="48" customWidth="1"/>
    <col min="10958" max="10958" width="42.109375" style="48" customWidth="1"/>
    <col min="10959" max="10959" width="0" style="48" hidden="1" customWidth="1"/>
    <col min="10960" max="10960" width="12.6640625" style="48" customWidth="1"/>
    <col min="10961" max="10961" width="13.5546875" style="48" customWidth="1"/>
    <col min="10962" max="10962" width="14" style="48" customWidth="1"/>
    <col min="10963" max="10963" width="13.88671875" style="48" customWidth="1"/>
    <col min="10964" max="10964" width="12.5546875" style="48" customWidth="1"/>
    <col min="10965" max="10967" width="12.6640625" style="48" customWidth="1"/>
    <col min="10968" max="10973" width="0" style="48" hidden="1" customWidth="1"/>
    <col min="10974" max="10974" width="12.109375" style="48" customWidth="1"/>
    <col min="10975" max="10975" width="15.109375" style="48" customWidth="1"/>
    <col min="10976" max="11002" width="8" style="48" customWidth="1"/>
    <col min="11003" max="11210" width="8" style="48"/>
    <col min="11211" max="11211" width="19" style="48" customWidth="1"/>
    <col min="11212" max="11212" width="0" style="48" hidden="1" customWidth="1"/>
    <col min="11213" max="11213" width="6" style="48" customWidth="1"/>
    <col min="11214" max="11214" width="42.109375" style="48" customWidth="1"/>
    <col min="11215" max="11215" width="0" style="48" hidden="1" customWidth="1"/>
    <col min="11216" max="11216" width="12.6640625" style="48" customWidth="1"/>
    <col min="11217" max="11217" width="13.5546875" style="48" customWidth="1"/>
    <col min="11218" max="11218" width="14" style="48" customWidth="1"/>
    <col min="11219" max="11219" width="13.88671875" style="48" customWidth="1"/>
    <col min="11220" max="11220" width="12.5546875" style="48" customWidth="1"/>
    <col min="11221" max="11223" width="12.6640625" style="48" customWidth="1"/>
    <col min="11224" max="11229" width="0" style="48" hidden="1" customWidth="1"/>
    <col min="11230" max="11230" width="12.109375" style="48" customWidth="1"/>
    <col min="11231" max="11231" width="15.109375" style="48" customWidth="1"/>
    <col min="11232" max="11258" width="8" style="48" customWidth="1"/>
    <col min="11259" max="11466" width="8" style="48"/>
    <col min="11467" max="11467" width="19" style="48" customWidth="1"/>
    <col min="11468" max="11468" width="0" style="48" hidden="1" customWidth="1"/>
    <col min="11469" max="11469" width="6" style="48" customWidth="1"/>
    <col min="11470" max="11470" width="42.109375" style="48" customWidth="1"/>
    <col min="11471" max="11471" width="0" style="48" hidden="1" customWidth="1"/>
    <col min="11472" max="11472" width="12.6640625" style="48" customWidth="1"/>
    <col min="11473" max="11473" width="13.5546875" style="48" customWidth="1"/>
    <col min="11474" max="11474" width="14" style="48" customWidth="1"/>
    <col min="11475" max="11475" width="13.88671875" style="48" customWidth="1"/>
    <col min="11476" max="11476" width="12.5546875" style="48" customWidth="1"/>
    <col min="11477" max="11479" width="12.6640625" style="48" customWidth="1"/>
    <col min="11480" max="11485" width="0" style="48" hidden="1" customWidth="1"/>
    <col min="11486" max="11486" width="12.109375" style="48" customWidth="1"/>
    <col min="11487" max="11487" width="15.109375" style="48" customWidth="1"/>
    <col min="11488" max="11514" width="8" style="48" customWidth="1"/>
    <col min="11515" max="11722" width="8" style="48"/>
    <col min="11723" max="11723" width="19" style="48" customWidth="1"/>
    <col min="11724" max="11724" width="0" style="48" hidden="1" customWidth="1"/>
    <col min="11725" max="11725" width="6" style="48" customWidth="1"/>
    <col min="11726" max="11726" width="42.109375" style="48" customWidth="1"/>
    <col min="11727" max="11727" width="0" style="48" hidden="1" customWidth="1"/>
    <col min="11728" max="11728" width="12.6640625" style="48" customWidth="1"/>
    <col min="11729" max="11729" width="13.5546875" style="48" customWidth="1"/>
    <col min="11730" max="11730" width="14" style="48" customWidth="1"/>
    <col min="11731" max="11731" width="13.88671875" style="48" customWidth="1"/>
    <col min="11732" max="11732" width="12.5546875" style="48" customWidth="1"/>
    <col min="11733" max="11735" width="12.6640625" style="48" customWidth="1"/>
    <col min="11736" max="11741" width="0" style="48" hidden="1" customWidth="1"/>
    <col min="11742" max="11742" width="12.109375" style="48" customWidth="1"/>
    <col min="11743" max="11743" width="15.109375" style="48" customWidth="1"/>
    <col min="11744" max="11770" width="8" style="48" customWidth="1"/>
    <col min="11771" max="11978" width="8" style="48"/>
    <col min="11979" max="11979" width="19" style="48" customWidth="1"/>
    <col min="11980" max="11980" width="0" style="48" hidden="1" customWidth="1"/>
    <col min="11981" max="11981" width="6" style="48" customWidth="1"/>
    <col min="11982" max="11982" width="42.109375" style="48" customWidth="1"/>
    <col min="11983" max="11983" width="0" style="48" hidden="1" customWidth="1"/>
    <col min="11984" max="11984" width="12.6640625" style="48" customWidth="1"/>
    <col min="11985" max="11985" width="13.5546875" style="48" customWidth="1"/>
    <col min="11986" max="11986" width="14" style="48" customWidth="1"/>
    <col min="11987" max="11987" width="13.88671875" style="48" customWidth="1"/>
    <col min="11988" max="11988" width="12.5546875" style="48" customWidth="1"/>
    <col min="11989" max="11991" width="12.6640625" style="48" customWidth="1"/>
    <col min="11992" max="11997" width="0" style="48" hidden="1" customWidth="1"/>
    <col min="11998" max="11998" width="12.109375" style="48" customWidth="1"/>
    <col min="11999" max="11999" width="15.109375" style="48" customWidth="1"/>
    <col min="12000" max="12026" width="8" style="48" customWidth="1"/>
    <col min="12027" max="12234" width="8" style="48"/>
    <col min="12235" max="12235" width="19" style="48" customWidth="1"/>
    <col min="12236" max="12236" width="0" style="48" hidden="1" customWidth="1"/>
    <col min="12237" max="12237" width="6" style="48" customWidth="1"/>
    <col min="12238" max="12238" width="42.109375" style="48" customWidth="1"/>
    <col min="12239" max="12239" width="0" style="48" hidden="1" customWidth="1"/>
    <col min="12240" max="12240" width="12.6640625" style="48" customWidth="1"/>
    <col min="12241" max="12241" width="13.5546875" style="48" customWidth="1"/>
    <col min="12242" max="12242" width="14" style="48" customWidth="1"/>
    <col min="12243" max="12243" width="13.88671875" style="48" customWidth="1"/>
    <col min="12244" max="12244" width="12.5546875" style="48" customWidth="1"/>
    <col min="12245" max="12247" width="12.6640625" style="48" customWidth="1"/>
    <col min="12248" max="12253" width="0" style="48" hidden="1" customWidth="1"/>
    <col min="12254" max="12254" width="12.109375" style="48" customWidth="1"/>
    <col min="12255" max="12255" width="15.109375" style="48" customWidth="1"/>
    <col min="12256" max="12282" width="8" style="48" customWidth="1"/>
    <col min="12283" max="12490" width="8" style="48"/>
    <col min="12491" max="12491" width="19" style="48" customWidth="1"/>
    <col min="12492" max="12492" width="0" style="48" hidden="1" customWidth="1"/>
    <col min="12493" max="12493" width="6" style="48" customWidth="1"/>
    <col min="12494" max="12494" width="42.109375" style="48" customWidth="1"/>
    <col min="12495" max="12495" width="0" style="48" hidden="1" customWidth="1"/>
    <col min="12496" max="12496" width="12.6640625" style="48" customWidth="1"/>
    <col min="12497" max="12497" width="13.5546875" style="48" customWidth="1"/>
    <col min="12498" max="12498" width="14" style="48" customWidth="1"/>
    <col min="12499" max="12499" width="13.88671875" style="48" customWidth="1"/>
    <col min="12500" max="12500" width="12.5546875" style="48" customWidth="1"/>
    <col min="12501" max="12503" width="12.6640625" style="48" customWidth="1"/>
    <col min="12504" max="12509" width="0" style="48" hidden="1" customWidth="1"/>
    <col min="12510" max="12510" width="12.109375" style="48" customWidth="1"/>
    <col min="12511" max="12511" width="15.109375" style="48" customWidth="1"/>
    <col min="12512" max="12538" width="8" style="48" customWidth="1"/>
    <col min="12539" max="12746" width="8" style="48"/>
    <col min="12747" max="12747" width="19" style="48" customWidth="1"/>
    <col min="12748" max="12748" width="0" style="48" hidden="1" customWidth="1"/>
    <col min="12749" max="12749" width="6" style="48" customWidth="1"/>
    <col min="12750" max="12750" width="42.109375" style="48" customWidth="1"/>
    <col min="12751" max="12751" width="0" style="48" hidden="1" customWidth="1"/>
    <col min="12752" max="12752" width="12.6640625" style="48" customWidth="1"/>
    <col min="12753" max="12753" width="13.5546875" style="48" customWidth="1"/>
    <col min="12754" max="12754" width="14" style="48" customWidth="1"/>
    <col min="12755" max="12755" width="13.88671875" style="48" customWidth="1"/>
    <col min="12756" max="12756" width="12.5546875" style="48" customWidth="1"/>
    <col min="12757" max="12759" width="12.6640625" style="48" customWidth="1"/>
    <col min="12760" max="12765" width="0" style="48" hidden="1" customWidth="1"/>
    <col min="12766" max="12766" width="12.109375" style="48" customWidth="1"/>
    <col min="12767" max="12767" width="15.109375" style="48" customWidth="1"/>
    <col min="12768" max="12794" width="8" style="48" customWidth="1"/>
    <col min="12795" max="13002" width="8" style="48"/>
    <col min="13003" max="13003" width="19" style="48" customWidth="1"/>
    <col min="13004" max="13004" width="0" style="48" hidden="1" customWidth="1"/>
    <col min="13005" max="13005" width="6" style="48" customWidth="1"/>
    <col min="13006" max="13006" width="42.109375" style="48" customWidth="1"/>
    <col min="13007" max="13007" width="0" style="48" hidden="1" customWidth="1"/>
    <col min="13008" max="13008" width="12.6640625" style="48" customWidth="1"/>
    <col min="13009" max="13009" width="13.5546875" style="48" customWidth="1"/>
    <col min="13010" max="13010" width="14" style="48" customWidth="1"/>
    <col min="13011" max="13011" width="13.88671875" style="48" customWidth="1"/>
    <col min="13012" max="13012" width="12.5546875" style="48" customWidth="1"/>
    <col min="13013" max="13015" width="12.6640625" style="48" customWidth="1"/>
    <col min="13016" max="13021" width="0" style="48" hidden="1" customWidth="1"/>
    <col min="13022" max="13022" width="12.109375" style="48" customWidth="1"/>
    <col min="13023" max="13023" width="15.109375" style="48" customWidth="1"/>
    <col min="13024" max="13050" width="8" style="48" customWidth="1"/>
    <col min="13051" max="13258" width="8" style="48"/>
    <col min="13259" max="13259" width="19" style="48" customWidth="1"/>
    <col min="13260" max="13260" width="0" style="48" hidden="1" customWidth="1"/>
    <col min="13261" max="13261" width="6" style="48" customWidth="1"/>
    <col min="13262" max="13262" width="42.109375" style="48" customWidth="1"/>
    <col min="13263" max="13263" width="0" style="48" hidden="1" customWidth="1"/>
    <col min="13264" max="13264" width="12.6640625" style="48" customWidth="1"/>
    <col min="13265" max="13265" width="13.5546875" style="48" customWidth="1"/>
    <col min="13266" max="13266" width="14" style="48" customWidth="1"/>
    <col min="13267" max="13267" width="13.88671875" style="48" customWidth="1"/>
    <col min="13268" max="13268" width="12.5546875" style="48" customWidth="1"/>
    <col min="13269" max="13271" width="12.6640625" style="48" customWidth="1"/>
    <col min="13272" max="13277" width="0" style="48" hidden="1" customWidth="1"/>
    <col min="13278" max="13278" width="12.109375" style="48" customWidth="1"/>
    <col min="13279" max="13279" width="15.109375" style="48" customWidth="1"/>
    <col min="13280" max="13306" width="8" style="48" customWidth="1"/>
    <col min="13307" max="13514" width="8" style="48"/>
    <col min="13515" max="13515" width="19" style="48" customWidth="1"/>
    <col min="13516" max="13516" width="0" style="48" hidden="1" customWidth="1"/>
    <col min="13517" max="13517" width="6" style="48" customWidth="1"/>
    <col min="13518" max="13518" width="42.109375" style="48" customWidth="1"/>
    <col min="13519" max="13519" width="0" style="48" hidden="1" customWidth="1"/>
    <col min="13520" max="13520" width="12.6640625" style="48" customWidth="1"/>
    <col min="13521" max="13521" width="13.5546875" style="48" customWidth="1"/>
    <col min="13522" max="13522" width="14" style="48" customWidth="1"/>
    <col min="13523" max="13523" width="13.88671875" style="48" customWidth="1"/>
    <col min="13524" max="13524" width="12.5546875" style="48" customWidth="1"/>
    <col min="13525" max="13527" width="12.6640625" style="48" customWidth="1"/>
    <col min="13528" max="13533" width="0" style="48" hidden="1" customWidth="1"/>
    <col min="13534" max="13534" width="12.109375" style="48" customWidth="1"/>
    <col min="13535" max="13535" width="15.109375" style="48" customWidth="1"/>
    <col min="13536" max="13562" width="8" style="48" customWidth="1"/>
    <col min="13563" max="13770" width="8" style="48"/>
    <col min="13771" max="13771" width="19" style="48" customWidth="1"/>
    <col min="13772" max="13772" width="0" style="48" hidden="1" customWidth="1"/>
    <col min="13773" max="13773" width="6" style="48" customWidth="1"/>
    <col min="13774" max="13774" width="42.109375" style="48" customWidth="1"/>
    <col min="13775" max="13775" width="0" style="48" hidden="1" customWidth="1"/>
    <col min="13776" max="13776" width="12.6640625" style="48" customWidth="1"/>
    <col min="13777" max="13777" width="13.5546875" style="48" customWidth="1"/>
    <col min="13778" max="13778" width="14" style="48" customWidth="1"/>
    <col min="13779" max="13779" width="13.88671875" style="48" customWidth="1"/>
    <col min="13780" max="13780" width="12.5546875" style="48" customWidth="1"/>
    <col min="13781" max="13783" width="12.6640625" style="48" customWidth="1"/>
    <col min="13784" max="13789" width="0" style="48" hidden="1" customWidth="1"/>
    <col min="13790" max="13790" width="12.109375" style="48" customWidth="1"/>
    <col min="13791" max="13791" width="15.109375" style="48" customWidth="1"/>
    <col min="13792" max="13818" width="8" style="48" customWidth="1"/>
    <col min="13819" max="14026" width="8" style="48"/>
    <col min="14027" max="14027" width="19" style="48" customWidth="1"/>
    <col min="14028" max="14028" width="0" style="48" hidden="1" customWidth="1"/>
    <col min="14029" max="14029" width="6" style="48" customWidth="1"/>
    <col min="14030" max="14030" width="42.109375" style="48" customWidth="1"/>
    <col min="14031" max="14031" width="0" style="48" hidden="1" customWidth="1"/>
    <col min="14032" max="14032" width="12.6640625" style="48" customWidth="1"/>
    <col min="14033" max="14033" width="13.5546875" style="48" customWidth="1"/>
    <col min="14034" max="14034" width="14" style="48" customWidth="1"/>
    <col min="14035" max="14035" width="13.88671875" style="48" customWidth="1"/>
    <col min="14036" max="14036" width="12.5546875" style="48" customWidth="1"/>
    <col min="14037" max="14039" width="12.6640625" style="48" customWidth="1"/>
    <col min="14040" max="14045" width="0" style="48" hidden="1" customWidth="1"/>
    <col min="14046" max="14046" width="12.109375" style="48" customWidth="1"/>
    <col min="14047" max="14047" width="15.109375" style="48" customWidth="1"/>
    <col min="14048" max="14074" width="8" style="48" customWidth="1"/>
    <col min="14075" max="14282" width="8" style="48"/>
    <col min="14283" max="14283" width="19" style="48" customWidth="1"/>
    <col min="14284" max="14284" width="0" style="48" hidden="1" customWidth="1"/>
    <col min="14285" max="14285" width="6" style="48" customWidth="1"/>
    <col min="14286" max="14286" width="42.109375" style="48" customWidth="1"/>
    <col min="14287" max="14287" width="0" style="48" hidden="1" customWidth="1"/>
    <col min="14288" max="14288" width="12.6640625" style="48" customWidth="1"/>
    <col min="14289" max="14289" width="13.5546875" style="48" customWidth="1"/>
    <col min="14290" max="14290" width="14" style="48" customWidth="1"/>
    <col min="14291" max="14291" width="13.88671875" style="48" customWidth="1"/>
    <col min="14292" max="14292" width="12.5546875" style="48" customWidth="1"/>
    <col min="14293" max="14295" width="12.6640625" style="48" customWidth="1"/>
    <col min="14296" max="14301" width="0" style="48" hidden="1" customWidth="1"/>
    <col min="14302" max="14302" width="12.109375" style="48" customWidth="1"/>
    <col min="14303" max="14303" width="15.109375" style="48" customWidth="1"/>
    <col min="14304" max="14330" width="8" style="48" customWidth="1"/>
    <col min="14331" max="14538" width="8" style="48"/>
    <col min="14539" max="14539" width="19" style="48" customWidth="1"/>
    <col min="14540" max="14540" width="0" style="48" hidden="1" customWidth="1"/>
    <col min="14541" max="14541" width="6" style="48" customWidth="1"/>
    <col min="14542" max="14542" width="42.109375" style="48" customWidth="1"/>
    <col min="14543" max="14543" width="0" style="48" hidden="1" customWidth="1"/>
    <col min="14544" max="14544" width="12.6640625" style="48" customWidth="1"/>
    <col min="14545" max="14545" width="13.5546875" style="48" customWidth="1"/>
    <col min="14546" max="14546" width="14" style="48" customWidth="1"/>
    <col min="14547" max="14547" width="13.88671875" style="48" customWidth="1"/>
    <col min="14548" max="14548" width="12.5546875" style="48" customWidth="1"/>
    <col min="14549" max="14551" width="12.6640625" style="48" customWidth="1"/>
    <col min="14552" max="14557" width="0" style="48" hidden="1" customWidth="1"/>
    <col min="14558" max="14558" width="12.109375" style="48" customWidth="1"/>
    <col min="14559" max="14559" width="15.109375" style="48" customWidth="1"/>
    <col min="14560" max="14586" width="8" style="48" customWidth="1"/>
    <col min="14587" max="14794" width="8" style="48"/>
    <col min="14795" max="14795" width="19" style="48" customWidth="1"/>
    <col min="14796" max="14796" width="0" style="48" hidden="1" customWidth="1"/>
    <col min="14797" max="14797" width="6" style="48" customWidth="1"/>
    <col min="14798" max="14798" width="42.109375" style="48" customWidth="1"/>
    <col min="14799" max="14799" width="0" style="48" hidden="1" customWidth="1"/>
    <col min="14800" max="14800" width="12.6640625" style="48" customWidth="1"/>
    <col min="14801" max="14801" width="13.5546875" style="48" customWidth="1"/>
    <col min="14802" max="14802" width="14" style="48" customWidth="1"/>
    <col min="14803" max="14803" width="13.88671875" style="48" customWidth="1"/>
    <col min="14804" max="14804" width="12.5546875" style="48" customWidth="1"/>
    <col min="14805" max="14807" width="12.6640625" style="48" customWidth="1"/>
    <col min="14808" max="14813" width="0" style="48" hidden="1" customWidth="1"/>
    <col min="14814" max="14814" width="12.109375" style="48" customWidth="1"/>
    <col min="14815" max="14815" width="15.109375" style="48" customWidth="1"/>
    <col min="14816" max="14842" width="8" style="48" customWidth="1"/>
    <col min="14843" max="15050" width="8" style="48"/>
    <col min="15051" max="15051" width="19" style="48" customWidth="1"/>
    <col min="15052" max="15052" width="0" style="48" hidden="1" customWidth="1"/>
    <col min="15053" max="15053" width="6" style="48" customWidth="1"/>
    <col min="15054" max="15054" width="42.109375" style="48" customWidth="1"/>
    <col min="15055" max="15055" width="0" style="48" hidden="1" customWidth="1"/>
    <col min="15056" max="15056" width="12.6640625" style="48" customWidth="1"/>
    <col min="15057" max="15057" width="13.5546875" style="48" customWidth="1"/>
    <col min="15058" max="15058" width="14" style="48" customWidth="1"/>
    <col min="15059" max="15059" width="13.88671875" style="48" customWidth="1"/>
    <col min="15060" max="15060" width="12.5546875" style="48" customWidth="1"/>
    <col min="15061" max="15063" width="12.6640625" style="48" customWidth="1"/>
    <col min="15064" max="15069" width="0" style="48" hidden="1" customWidth="1"/>
    <col min="15070" max="15070" width="12.109375" style="48" customWidth="1"/>
    <col min="15071" max="15071" width="15.109375" style="48" customWidth="1"/>
    <col min="15072" max="15098" width="8" style="48" customWidth="1"/>
    <col min="15099" max="15306" width="8" style="48"/>
    <col min="15307" max="15307" width="19" style="48" customWidth="1"/>
    <col min="15308" max="15308" width="0" style="48" hidden="1" customWidth="1"/>
    <col min="15309" max="15309" width="6" style="48" customWidth="1"/>
    <col min="15310" max="15310" width="42.109375" style="48" customWidth="1"/>
    <col min="15311" max="15311" width="0" style="48" hidden="1" customWidth="1"/>
    <col min="15312" max="15312" width="12.6640625" style="48" customWidth="1"/>
    <col min="15313" max="15313" width="13.5546875" style="48" customWidth="1"/>
    <col min="15314" max="15314" width="14" style="48" customWidth="1"/>
    <col min="15315" max="15315" width="13.88671875" style="48" customWidth="1"/>
    <col min="15316" max="15316" width="12.5546875" style="48" customWidth="1"/>
    <col min="15317" max="15319" width="12.6640625" style="48" customWidth="1"/>
    <col min="15320" max="15325" width="0" style="48" hidden="1" customWidth="1"/>
    <col min="15326" max="15326" width="12.109375" style="48" customWidth="1"/>
    <col min="15327" max="15327" width="15.109375" style="48" customWidth="1"/>
    <col min="15328" max="15354" width="8" style="48" customWidth="1"/>
    <col min="15355" max="15562" width="8" style="48"/>
    <col min="15563" max="15563" width="19" style="48" customWidth="1"/>
    <col min="15564" max="15564" width="0" style="48" hidden="1" customWidth="1"/>
    <col min="15565" max="15565" width="6" style="48" customWidth="1"/>
    <col min="15566" max="15566" width="42.109375" style="48" customWidth="1"/>
    <col min="15567" max="15567" width="0" style="48" hidden="1" customWidth="1"/>
    <col min="15568" max="15568" width="12.6640625" style="48" customWidth="1"/>
    <col min="15569" max="15569" width="13.5546875" style="48" customWidth="1"/>
    <col min="15570" max="15570" width="14" style="48" customWidth="1"/>
    <col min="15571" max="15571" width="13.88671875" style="48" customWidth="1"/>
    <col min="15572" max="15572" width="12.5546875" style="48" customWidth="1"/>
    <col min="15573" max="15575" width="12.6640625" style="48" customWidth="1"/>
    <col min="15576" max="15581" width="0" style="48" hidden="1" customWidth="1"/>
    <col min="15582" max="15582" width="12.109375" style="48" customWidth="1"/>
    <col min="15583" max="15583" width="15.109375" style="48" customWidth="1"/>
    <col min="15584" max="15610" width="8" style="48" customWidth="1"/>
    <col min="15611" max="16384" width="8" style="48"/>
  </cols>
  <sheetData>
    <row r="1" spans="1:48" ht="97.5" customHeight="1">
      <c r="B1" s="63"/>
      <c r="C1" s="3"/>
      <c r="D1" s="4"/>
      <c r="K1" s="109" t="s">
        <v>48</v>
      </c>
      <c r="L1" s="109"/>
      <c r="M1" s="109"/>
      <c r="N1" s="109"/>
    </row>
    <row r="2" spans="1:48" s="1" customFormat="1" ht="77.25" customHeight="1">
      <c r="B2" s="2"/>
      <c r="C2" s="3"/>
      <c r="D2" s="4"/>
      <c r="E2" s="3"/>
      <c r="F2" s="3"/>
      <c r="G2" s="3"/>
      <c r="H2" s="3"/>
      <c r="I2" s="5"/>
      <c r="J2" s="5"/>
      <c r="K2" s="109" t="s">
        <v>50</v>
      </c>
      <c r="L2" s="109"/>
      <c r="M2" s="109"/>
      <c r="N2" s="109"/>
      <c r="O2" s="6"/>
      <c r="P2" s="6"/>
      <c r="Q2" s="6"/>
    </row>
    <row r="3" spans="1:48" s="1" customFormat="1" ht="20.399999999999999">
      <c r="A3" s="6"/>
      <c r="B3" s="110" t="s">
        <v>45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6"/>
      <c r="P3" s="6"/>
      <c r="Q3" s="7"/>
    </row>
    <row r="4" spans="1:48" s="1" customFormat="1" ht="16.2" thickBot="1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9" t="s">
        <v>18</v>
      </c>
      <c r="O4" s="7"/>
      <c r="P4" s="7"/>
      <c r="Q4" s="7"/>
    </row>
    <row r="5" spans="1:48" s="18" customFormat="1" ht="49.5" customHeight="1" thickBot="1">
      <c r="A5" s="12"/>
      <c r="B5" s="13"/>
      <c r="C5" s="71" t="s">
        <v>0</v>
      </c>
      <c r="D5" s="111" t="s">
        <v>1</v>
      </c>
      <c r="E5" s="72" t="s">
        <v>8</v>
      </c>
      <c r="F5" s="73" t="s">
        <v>9</v>
      </c>
      <c r="G5" s="73" t="s">
        <v>10</v>
      </c>
      <c r="H5" s="73" t="s">
        <v>11</v>
      </c>
      <c r="I5" s="73" t="s">
        <v>12</v>
      </c>
      <c r="J5" s="73" t="s">
        <v>13</v>
      </c>
      <c r="K5" s="73" t="s">
        <v>14</v>
      </c>
      <c r="L5" s="73" t="s">
        <v>15</v>
      </c>
      <c r="M5" s="73" t="s">
        <v>19</v>
      </c>
      <c r="N5" s="73" t="s">
        <v>17</v>
      </c>
      <c r="O5" s="57" t="s">
        <v>16</v>
      </c>
      <c r="P5" s="53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8.600000000000001" thickBot="1">
      <c r="A6" s="19"/>
      <c r="B6" s="20" t="s">
        <v>3</v>
      </c>
      <c r="C6" s="74" t="s">
        <v>4</v>
      </c>
      <c r="D6" s="111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39" customFormat="1" ht="87" customHeight="1">
      <c r="A7" s="32"/>
      <c r="B7" s="33" t="s">
        <v>5</v>
      </c>
      <c r="C7" s="75" t="s">
        <v>21</v>
      </c>
      <c r="D7" s="76"/>
      <c r="E7" s="77">
        <f>SUM(F7:N7)</f>
        <v>6764100</v>
      </c>
      <c r="F7" s="78">
        <v>608070</v>
      </c>
      <c r="G7" s="78">
        <v>898610</v>
      </c>
      <c r="H7" s="78">
        <v>402250</v>
      </c>
      <c r="I7" s="78">
        <v>333500</v>
      </c>
      <c r="J7" s="78">
        <v>588430</v>
      </c>
      <c r="K7" s="78">
        <v>599890</v>
      </c>
      <c r="L7" s="78">
        <v>512320</v>
      </c>
      <c r="M7" s="78">
        <v>2289890</v>
      </c>
      <c r="N7" s="78">
        <v>531140</v>
      </c>
      <c r="O7" s="34"/>
      <c r="P7" s="35"/>
      <c r="Q7" s="35"/>
      <c r="R7" s="35"/>
      <c r="S7" s="35"/>
      <c r="T7" s="36"/>
      <c r="U7" s="38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39" customFormat="1" ht="102.75" customHeight="1">
      <c r="A8" s="32"/>
      <c r="B8" s="41" t="s">
        <v>6</v>
      </c>
      <c r="C8" s="75" t="s">
        <v>22</v>
      </c>
      <c r="D8" s="79"/>
      <c r="E8" s="77">
        <f>SUM(F8:N8)</f>
        <v>17093700</v>
      </c>
      <c r="F8" s="78">
        <v>2247500</v>
      </c>
      <c r="G8" s="78">
        <v>2164000</v>
      </c>
      <c r="H8" s="78">
        <v>1955500</v>
      </c>
      <c r="I8" s="78">
        <v>1767000</v>
      </c>
      <c r="J8" s="78">
        <f>2728500-650000</f>
        <v>2078500</v>
      </c>
      <c r="K8" s="78">
        <v>2492500</v>
      </c>
      <c r="L8" s="78">
        <v>1158000</v>
      </c>
      <c r="M8" s="78">
        <v>1229200</v>
      </c>
      <c r="N8" s="78">
        <v>2001500</v>
      </c>
      <c r="O8" s="42"/>
      <c r="P8" s="43"/>
      <c r="Q8" s="43"/>
      <c r="R8" s="40"/>
      <c r="S8" s="40"/>
      <c r="T8" s="44"/>
      <c r="U8" s="38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s="39" customFormat="1" ht="87" customHeight="1">
      <c r="A9" s="32"/>
      <c r="B9" s="33" t="s">
        <v>7</v>
      </c>
      <c r="C9" s="75" t="s">
        <v>20</v>
      </c>
      <c r="D9" s="80"/>
      <c r="E9" s="77">
        <f>SUM(F9:N9)</f>
        <v>542700</v>
      </c>
      <c r="F9" s="78">
        <v>60900</v>
      </c>
      <c r="G9" s="78">
        <v>143400</v>
      </c>
      <c r="H9" s="78">
        <v>47400</v>
      </c>
      <c r="I9" s="78">
        <v>47400</v>
      </c>
      <c r="J9" s="78">
        <v>60900</v>
      </c>
      <c r="K9" s="78">
        <v>60900</v>
      </c>
      <c r="L9" s="78">
        <v>60900</v>
      </c>
      <c r="M9" s="78">
        <v>0</v>
      </c>
      <c r="N9" s="78">
        <v>60900</v>
      </c>
      <c r="O9" s="45"/>
      <c r="P9" s="46"/>
      <c r="Q9" s="46"/>
      <c r="R9" s="46"/>
      <c r="S9" s="46"/>
      <c r="T9" s="47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39" customFormat="1" ht="80.25" hidden="1" customHeight="1">
      <c r="A10" s="32"/>
      <c r="B10" s="33" t="s">
        <v>24</v>
      </c>
      <c r="C10" s="75" t="s">
        <v>25</v>
      </c>
      <c r="D10" s="80"/>
      <c r="E10" s="77">
        <f>SUM(F10:N10)</f>
        <v>0</v>
      </c>
      <c r="F10" s="78">
        <f>F11+F12+F13+F14+F15+F16</f>
        <v>0</v>
      </c>
      <c r="G10" s="78">
        <f t="shared" ref="G10:N10" si="0">G11+G12+G13+G14+G15+G16</f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78">
        <f t="shared" si="0"/>
        <v>0</v>
      </c>
      <c r="N10" s="78">
        <f t="shared" si="0"/>
        <v>0</v>
      </c>
      <c r="O10" s="45"/>
      <c r="P10" s="46"/>
      <c r="Q10" s="46"/>
      <c r="R10" s="46"/>
      <c r="S10" s="46"/>
      <c r="T10" s="47"/>
      <c r="U10" s="3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9" customFormat="1" ht="80.25" hidden="1" customHeight="1">
      <c r="A11" s="32"/>
      <c r="B11" s="33" t="s">
        <v>27</v>
      </c>
      <c r="C11" s="75" t="s">
        <v>33</v>
      </c>
      <c r="D11" s="80"/>
      <c r="E11" s="81">
        <f t="shared" ref="E11:E21" si="1">SUM(F11:N11)</f>
        <v>0</v>
      </c>
      <c r="F11" s="78"/>
      <c r="G11" s="78"/>
      <c r="H11" s="78"/>
      <c r="I11" s="78"/>
      <c r="J11" s="78"/>
      <c r="K11" s="78"/>
      <c r="L11" s="78"/>
      <c r="M11" s="78"/>
      <c r="N11" s="78"/>
      <c r="O11" s="45"/>
      <c r="P11" s="46"/>
      <c r="Q11" s="46"/>
      <c r="R11" s="46"/>
      <c r="S11" s="46"/>
      <c r="T11" s="47"/>
      <c r="U11" s="3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s="39" customFormat="1" ht="80.25" hidden="1" customHeight="1">
      <c r="A12" s="32"/>
      <c r="B12" s="33" t="s">
        <v>28</v>
      </c>
      <c r="C12" s="75" t="s">
        <v>26</v>
      </c>
      <c r="D12" s="80"/>
      <c r="E12" s="81">
        <f t="shared" si="1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45"/>
      <c r="P12" s="46"/>
      <c r="Q12" s="46"/>
      <c r="R12" s="46"/>
      <c r="S12" s="46"/>
      <c r="T12" s="47"/>
      <c r="U12" s="38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s="39" customFormat="1" ht="80.25" hidden="1" customHeight="1">
      <c r="A13" s="32"/>
      <c r="B13" s="33" t="s">
        <v>36</v>
      </c>
      <c r="C13" s="75" t="s">
        <v>38</v>
      </c>
      <c r="D13" s="80"/>
      <c r="E13" s="81">
        <f t="shared" si="1"/>
        <v>0</v>
      </c>
      <c r="F13" s="78"/>
      <c r="G13" s="78"/>
      <c r="H13" s="78"/>
      <c r="I13" s="78"/>
      <c r="J13" s="78"/>
      <c r="K13" s="78"/>
      <c r="L13" s="78"/>
      <c r="M13" s="78"/>
      <c r="N13" s="78"/>
      <c r="O13" s="45"/>
      <c r="P13" s="46"/>
      <c r="Q13" s="46"/>
      <c r="R13" s="46"/>
      <c r="S13" s="46"/>
      <c r="T13" s="47"/>
      <c r="U13" s="3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39" customFormat="1" ht="80.25" hidden="1" customHeight="1">
      <c r="A14" s="32"/>
      <c r="B14" s="33" t="s">
        <v>37</v>
      </c>
      <c r="C14" s="75" t="s">
        <v>39</v>
      </c>
      <c r="D14" s="80"/>
      <c r="E14" s="81">
        <f t="shared" si="1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45"/>
      <c r="P14" s="46"/>
      <c r="Q14" s="46"/>
      <c r="R14" s="46"/>
      <c r="S14" s="46"/>
      <c r="T14" s="47"/>
      <c r="U14" s="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9" customFormat="1" ht="80.25" hidden="1" customHeight="1">
      <c r="A15" s="32"/>
      <c r="B15" s="33" t="s">
        <v>29</v>
      </c>
      <c r="C15" s="75" t="s">
        <v>40</v>
      </c>
      <c r="D15" s="80"/>
      <c r="E15" s="81">
        <f t="shared" si="1"/>
        <v>0</v>
      </c>
      <c r="F15" s="78"/>
      <c r="G15" s="78"/>
      <c r="H15" s="78"/>
      <c r="I15" s="78"/>
      <c r="J15" s="78"/>
      <c r="K15" s="78"/>
      <c r="L15" s="78"/>
      <c r="M15" s="78"/>
      <c r="N15" s="78"/>
      <c r="O15" s="45"/>
      <c r="P15" s="46"/>
      <c r="Q15" s="46"/>
      <c r="R15" s="46"/>
      <c r="S15" s="46"/>
      <c r="T15" s="47"/>
      <c r="U15" s="38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s="39" customFormat="1" ht="105" hidden="1">
      <c r="A16" s="32"/>
      <c r="B16" s="33" t="s">
        <v>41</v>
      </c>
      <c r="C16" s="75" t="s">
        <v>30</v>
      </c>
      <c r="D16" s="80"/>
      <c r="E16" s="81">
        <f t="shared" si="1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45"/>
      <c r="P16" s="46"/>
      <c r="Q16" s="46"/>
      <c r="R16" s="46"/>
      <c r="S16" s="46"/>
      <c r="T16" s="47"/>
      <c r="U16" s="3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s="39" customFormat="1" ht="21" hidden="1">
      <c r="A17" s="32"/>
      <c r="B17" s="33"/>
      <c r="C17" s="75" t="s">
        <v>34</v>
      </c>
      <c r="D17" s="80"/>
      <c r="E17" s="77">
        <f>SUM(F17:N17)</f>
        <v>0</v>
      </c>
      <c r="F17" s="78">
        <f>F18+F19+F20+F21</f>
        <v>0</v>
      </c>
      <c r="G17" s="78">
        <f t="shared" ref="G17:N17" si="2">G18+G19+G20+G21</f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  <c r="N17" s="78">
        <f t="shared" si="2"/>
        <v>0</v>
      </c>
      <c r="O17" s="45"/>
      <c r="P17" s="46"/>
      <c r="Q17" s="46"/>
      <c r="R17" s="46"/>
      <c r="S17" s="46"/>
      <c r="T17" s="47"/>
      <c r="U17" s="3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s="39" customFormat="1" ht="105" hidden="1">
      <c r="A18" s="32"/>
      <c r="B18" s="33"/>
      <c r="C18" s="75" t="s">
        <v>32</v>
      </c>
      <c r="D18" s="80"/>
      <c r="E18" s="81">
        <f t="shared" si="1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45"/>
      <c r="P18" s="46"/>
      <c r="Q18" s="46"/>
      <c r="R18" s="46"/>
      <c r="S18" s="46"/>
      <c r="T18" s="47"/>
      <c r="U18" s="38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39" customFormat="1" ht="42" hidden="1">
      <c r="A19" s="32"/>
      <c r="B19" s="33"/>
      <c r="C19" s="75" t="s">
        <v>31</v>
      </c>
      <c r="D19" s="80"/>
      <c r="E19" s="81">
        <f t="shared" si="1"/>
        <v>0</v>
      </c>
      <c r="F19" s="78"/>
      <c r="G19" s="78"/>
      <c r="H19" s="78"/>
      <c r="I19" s="78"/>
      <c r="J19" s="78"/>
      <c r="K19" s="78"/>
      <c r="L19" s="78"/>
      <c r="M19" s="78"/>
      <c r="N19" s="78"/>
      <c r="O19" s="45"/>
      <c r="P19" s="46"/>
      <c r="Q19" s="46"/>
      <c r="R19" s="46"/>
      <c r="S19" s="46"/>
      <c r="T19" s="47"/>
      <c r="U19" s="3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39" customFormat="1" ht="63" hidden="1">
      <c r="A20" s="32"/>
      <c r="B20" s="33"/>
      <c r="C20" s="75" t="s">
        <v>35</v>
      </c>
      <c r="D20" s="80"/>
      <c r="E20" s="81">
        <f t="shared" si="1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45"/>
      <c r="P20" s="46"/>
      <c r="Q20" s="46"/>
      <c r="R20" s="46"/>
      <c r="S20" s="46"/>
      <c r="T20" s="47"/>
      <c r="U20" s="38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s="39" customFormat="1" ht="147" hidden="1">
      <c r="A21" s="32"/>
      <c r="B21" s="33"/>
      <c r="C21" s="75" t="s">
        <v>42</v>
      </c>
      <c r="D21" s="80"/>
      <c r="E21" s="81">
        <f t="shared" si="1"/>
        <v>0</v>
      </c>
      <c r="F21" s="78"/>
      <c r="G21" s="78"/>
      <c r="H21" s="78"/>
      <c r="I21" s="78"/>
      <c r="J21" s="78"/>
      <c r="K21" s="78"/>
      <c r="L21" s="78"/>
      <c r="M21" s="78"/>
      <c r="N21" s="78"/>
      <c r="O21" s="45"/>
      <c r="P21" s="46"/>
      <c r="Q21" s="46"/>
      <c r="R21" s="46"/>
      <c r="S21" s="46"/>
      <c r="T21" s="47"/>
      <c r="U21" s="38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s="39" customFormat="1" ht="80.25" hidden="1" customHeight="1">
      <c r="A22" s="32"/>
      <c r="B22" s="33" t="s">
        <v>24</v>
      </c>
      <c r="C22" s="75" t="s">
        <v>46</v>
      </c>
      <c r="D22" s="80"/>
      <c r="E22" s="77">
        <f>SUM(F22:N22)</f>
        <v>0</v>
      </c>
      <c r="F22" s="77">
        <f t="shared" ref="F22:N22" si="3">F24+F25</f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77">
        <f t="shared" si="3"/>
        <v>0</v>
      </c>
      <c r="L22" s="77">
        <f t="shared" si="3"/>
        <v>0</v>
      </c>
      <c r="M22" s="77">
        <f t="shared" si="3"/>
        <v>0</v>
      </c>
      <c r="N22" s="77">
        <f t="shared" si="3"/>
        <v>0</v>
      </c>
      <c r="O22" s="45"/>
      <c r="P22" s="46"/>
      <c r="Q22" s="46"/>
      <c r="R22" s="46"/>
      <c r="S22" s="46"/>
      <c r="T22" s="47"/>
      <c r="U22" s="38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39" customFormat="1" ht="63" hidden="1">
      <c r="A23" s="32"/>
      <c r="B23" s="33" t="s">
        <v>43</v>
      </c>
      <c r="C23" s="75" t="s">
        <v>26</v>
      </c>
      <c r="D23" s="80"/>
      <c r="E23" s="81">
        <f t="shared" ref="E23:E25" si="4">SUM(F23:N23)</f>
        <v>0</v>
      </c>
      <c r="F23" s="81"/>
      <c r="G23" s="81"/>
      <c r="H23" s="81"/>
      <c r="I23" s="81"/>
      <c r="J23" s="78"/>
      <c r="K23" s="81"/>
      <c r="L23" s="81"/>
      <c r="M23" s="81"/>
      <c r="N23" s="81"/>
      <c r="O23" s="45"/>
      <c r="P23" s="46"/>
      <c r="Q23" s="46"/>
      <c r="R23" s="46"/>
      <c r="S23" s="46"/>
      <c r="T23" s="47"/>
      <c r="U23" s="38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s="39" customFormat="1" ht="80.25" hidden="1" customHeight="1">
      <c r="A24" s="32"/>
      <c r="B24" s="33"/>
      <c r="C24" s="75"/>
      <c r="D24" s="80"/>
      <c r="E24" s="82">
        <f t="shared" si="4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45"/>
      <c r="P24" s="46"/>
      <c r="Q24" s="46"/>
      <c r="R24" s="46"/>
      <c r="S24" s="46"/>
      <c r="T24" s="47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s="39" customFormat="1" ht="80.25" hidden="1" customHeight="1">
      <c r="A25" s="32"/>
      <c r="B25" s="33"/>
      <c r="C25" s="75"/>
      <c r="D25" s="80"/>
      <c r="E25" s="82">
        <f t="shared" si="4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45"/>
      <c r="P25" s="46"/>
      <c r="Q25" s="46"/>
      <c r="R25" s="46"/>
      <c r="S25" s="46"/>
      <c r="T25" s="47"/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30" customFormat="1" ht="59.25" customHeight="1">
      <c r="A26" s="29"/>
      <c r="B26" s="55"/>
      <c r="C26" s="83" t="s">
        <v>23</v>
      </c>
      <c r="D26" s="84"/>
      <c r="E26" s="77">
        <f>SUM(F26:N26)</f>
        <v>24400500</v>
      </c>
      <c r="F26" s="77">
        <f>F7+F8+F9++F22</f>
        <v>2916470</v>
      </c>
      <c r="G26" s="77">
        <f t="shared" ref="G26:N26" si="5">G7+G8+G9++G22</f>
        <v>3206010</v>
      </c>
      <c r="H26" s="77">
        <f t="shared" si="5"/>
        <v>2405150</v>
      </c>
      <c r="I26" s="77">
        <f t="shared" si="5"/>
        <v>2147900</v>
      </c>
      <c r="J26" s="77">
        <f t="shared" si="5"/>
        <v>2727830</v>
      </c>
      <c r="K26" s="77">
        <f t="shared" si="5"/>
        <v>3153290</v>
      </c>
      <c r="L26" s="77">
        <f t="shared" si="5"/>
        <v>1731220</v>
      </c>
      <c r="M26" s="77">
        <f t="shared" si="5"/>
        <v>3519090</v>
      </c>
      <c r="N26" s="77">
        <f t="shared" si="5"/>
        <v>2593540</v>
      </c>
      <c r="O26" s="56">
        <f t="shared" ref="O26:T26" si="6">O7+O8+O9</f>
        <v>0</v>
      </c>
      <c r="P26" s="56">
        <f t="shared" si="6"/>
        <v>0</v>
      </c>
      <c r="Q26" s="56">
        <f t="shared" si="6"/>
        <v>0</v>
      </c>
      <c r="R26" s="56">
        <f t="shared" si="6"/>
        <v>0</v>
      </c>
      <c r="S26" s="56">
        <f t="shared" si="6"/>
        <v>0</v>
      </c>
      <c r="T26" s="56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4">
    <mergeCell ref="K2:N2"/>
    <mergeCell ref="B3:N3"/>
    <mergeCell ref="D5:D6"/>
    <mergeCell ref="K1:N1"/>
  </mergeCells>
  <pageMargins left="0.7" right="0.7" top="0.75" bottom="0.75" header="0.3" footer="0.3"/>
  <pageSetup paperSize="9" scale="4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view="pageBreakPreview" topLeftCell="F1" zoomScale="85" zoomScaleNormal="75" zoomScaleSheetLayoutView="85" workbookViewId="0">
      <selection activeCell="K1" sqref="K1:N1"/>
    </sheetView>
  </sheetViews>
  <sheetFormatPr defaultColWidth="8" defaultRowHeight="13.2"/>
  <cols>
    <col min="1" max="1" width="0.33203125" style="48" hidden="1" customWidth="1"/>
    <col min="2" max="2" width="6" style="49" customWidth="1"/>
    <col min="3" max="3" width="55.44140625" style="50" customWidth="1"/>
    <col min="4" max="4" width="8.33203125" style="51" hidden="1" customWidth="1"/>
    <col min="5" max="5" width="15.88671875" style="52" customWidth="1"/>
    <col min="6" max="6" width="15.6640625" style="52" customWidth="1"/>
    <col min="7" max="7" width="15.88671875" style="52" customWidth="1"/>
    <col min="8" max="8" width="15.33203125" style="52" customWidth="1"/>
    <col min="9" max="9" width="14.33203125" style="52" customWidth="1"/>
    <col min="10" max="11" width="14.5546875" style="52" customWidth="1"/>
    <col min="12" max="12" width="14.33203125" style="52" customWidth="1"/>
    <col min="13" max="13" width="14.88671875" style="52" customWidth="1"/>
    <col min="14" max="14" width="15.109375" style="52" customWidth="1"/>
    <col min="15" max="15" width="20.6640625" style="48" hidden="1" customWidth="1"/>
    <col min="16" max="16" width="0.109375" style="48" hidden="1" customWidth="1"/>
    <col min="17" max="17" width="8.109375" style="48" hidden="1" customWidth="1"/>
    <col min="18" max="18" width="15.5546875" style="48" hidden="1" customWidth="1"/>
    <col min="19" max="19" width="13.6640625" style="48" hidden="1" customWidth="1"/>
    <col min="20" max="20" width="10.33203125" style="48" hidden="1" customWidth="1"/>
    <col min="21" max="21" width="15.109375" style="1" customWidth="1"/>
    <col min="22" max="48" width="8" style="1" customWidth="1"/>
    <col min="49" max="222" width="6.6640625" style="48" customWidth="1"/>
    <col min="223" max="223" width="15.109375" style="48" customWidth="1"/>
    <col min="224" max="250" width="8" style="48" customWidth="1"/>
    <col min="251" max="458" width="8" style="48"/>
    <col min="459" max="459" width="19" style="48" customWidth="1"/>
    <col min="460" max="460" width="0" style="48" hidden="1" customWidth="1"/>
    <col min="461" max="461" width="6" style="48" customWidth="1"/>
    <col min="462" max="462" width="42.109375" style="48" customWidth="1"/>
    <col min="463" max="463" width="0" style="48" hidden="1" customWidth="1"/>
    <col min="464" max="464" width="12.6640625" style="48" customWidth="1"/>
    <col min="465" max="465" width="13.5546875" style="48" customWidth="1"/>
    <col min="466" max="466" width="14" style="48" customWidth="1"/>
    <col min="467" max="467" width="13.88671875" style="48" customWidth="1"/>
    <col min="468" max="468" width="12.5546875" style="48" customWidth="1"/>
    <col min="469" max="471" width="12.6640625" style="48" customWidth="1"/>
    <col min="472" max="477" width="0" style="48" hidden="1" customWidth="1"/>
    <col min="478" max="478" width="12.109375" style="48" customWidth="1"/>
    <col min="479" max="479" width="15.109375" style="48" customWidth="1"/>
    <col min="480" max="506" width="8" style="48" customWidth="1"/>
    <col min="507" max="714" width="8" style="48"/>
    <col min="715" max="715" width="19" style="48" customWidth="1"/>
    <col min="716" max="716" width="0" style="48" hidden="1" customWidth="1"/>
    <col min="717" max="717" width="6" style="48" customWidth="1"/>
    <col min="718" max="718" width="42.109375" style="48" customWidth="1"/>
    <col min="719" max="719" width="0" style="48" hidden="1" customWidth="1"/>
    <col min="720" max="720" width="12.6640625" style="48" customWidth="1"/>
    <col min="721" max="721" width="13.5546875" style="48" customWidth="1"/>
    <col min="722" max="722" width="14" style="48" customWidth="1"/>
    <col min="723" max="723" width="13.88671875" style="48" customWidth="1"/>
    <col min="724" max="724" width="12.5546875" style="48" customWidth="1"/>
    <col min="725" max="727" width="12.6640625" style="48" customWidth="1"/>
    <col min="728" max="733" width="0" style="48" hidden="1" customWidth="1"/>
    <col min="734" max="734" width="12.109375" style="48" customWidth="1"/>
    <col min="735" max="735" width="15.109375" style="48" customWidth="1"/>
    <col min="736" max="762" width="8" style="48" customWidth="1"/>
    <col min="763" max="970" width="8" style="48"/>
    <col min="971" max="971" width="19" style="48" customWidth="1"/>
    <col min="972" max="972" width="0" style="48" hidden="1" customWidth="1"/>
    <col min="973" max="973" width="6" style="48" customWidth="1"/>
    <col min="974" max="974" width="42.109375" style="48" customWidth="1"/>
    <col min="975" max="975" width="0" style="48" hidden="1" customWidth="1"/>
    <col min="976" max="976" width="12.6640625" style="48" customWidth="1"/>
    <col min="977" max="977" width="13.5546875" style="48" customWidth="1"/>
    <col min="978" max="978" width="14" style="48" customWidth="1"/>
    <col min="979" max="979" width="13.88671875" style="48" customWidth="1"/>
    <col min="980" max="980" width="12.5546875" style="48" customWidth="1"/>
    <col min="981" max="983" width="12.6640625" style="48" customWidth="1"/>
    <col min="984" max="989" width="0" style="48" hidden="1" customWidth="1"/>
    <col min="990" max="990" width="12.109375" style="48" customWidth="1"/>
    <col min="991" max="991" width="15.109375" style="48" customWidth="1"/>
    <col min="992" max="1018" width="8" style="48" customWidth="1"/>
    <col min="1019" max="1226" width="8" style="48"/>
    <col min="1227" max="1227" width="19" style="48" customWidth="1"/>
    <col min="1228" max="1228" width="0" style="48" hidden="1" customWidth="1"/>
    <col min="1229" max="1229" width="6" style="48" customWidth="1"/>
    <col min="1230" max="1230" width="42.109375" style="48" customWidth="1"/>
    <col min="1231" max="1231" width="0" style="48" hidden="1" customWidth="1"/>
    <col min="1232" max="1232" width="12.6640625" style="48" customWidth="1"/>
    <col min="1233" max="1233" width="13.5546875" style="48" customWidth="1"/>
    <col min="1234" max="1234" width="14" style="48" customWidth="1"/>
    <col min="1235" max="1235" width="13.88671875" style="48" customWidth="1"/>
    <col min="1236" max="1236" width="12.5546875" style="48" customWidth="1"/>
    <col min="1237" max="1239" width="12.6640625" style="48" customWidth="1"/>
    <col min="1240" max="1245" width="0" style="48" hidden="1" customWidth="1"/>
    <col min="1246" max="1246" width="12.109375" style="48" customWidth="1"/>
    <col min="1247" max="1247" width="15.109375" style="48" customWidth="1"/>
    <col min="1248" max="1274" width="8" style="48" customWidth="1"/>
    <col min="1275" max="1482" width="8" style="48"/>
    <col min="1483" max="1483" width="19" style="48" customWidth="1"/>
    <col min="1484" max="1484" width="0" style="48" hidden="1" customWidth="1"/>
    <col min="1485" max="1485" width="6" style="48" customWidth="1"/>
    <col min="1486" max="1486" width="42.109375" style="48" customWidth="1"/>
    <col min="1487" max="1487" width="0" style="48" hidden="1" customWidth="1"/>
    <col min="1488" max="1488" width="12.6640625" style="48" customWidth="1"/>
    <col min="1489" max="1489" width="13.5546875" style="48" customWidth="1"/>
    <col min="1490" max="1490" width="14" style="48" customWidth="1"/>
    <col min="1491" max="1491" width="13.88671875" style="48" customWidth="1"/>
    <col min="1492" max="1492" width="12.5546875" style="48" customWidth="1"/>
    <col min="1493" max="1495" width="12.6640625" style="48" customWidth="1"/>
    <col min="1496" max="1501" width="0" style="48" hidden="1" customWidth="1"/>
    <col min="1502" max="1502" width="12.109375" style="48" customWidth="1"/>
    <col min="1503" max="1503" width="15.109375" style="48" customWidth="1"/>
    <col min="1504" max="1530" width="8" style="48" customWidth="1"/>
    <col min="1531" max="1738" width="8" style="48"/>
    <col min="1739" max="1739" width="19" style="48" customWidth="1"/>
    <col min="1740" max="1740" width="0" style="48" hidden="1" customWidth="1"/>
    <col min="1741" max="1741" width="6" style="48" customWidth="1"/>
    <col min="1742" max="1742" width="42.109375" style="48" customWidth="1"/>
    <col min="1743" max="1743" width="0" style="48" hidden="1" customWidth="1"/>
    <col min="1744" max="1744" width="12.6640625" style="48" customWidth="1"/>
    <col min="1745" max="1745" width="13.5546875" style="48" customWidth="1"/>
    <col min="1746" max="1746" width="14" style="48" customWidth="1"/>
    <col min="1747" max="1747" width="13.88671875" style="48" customWidth="1"/>
    <col min="1748" max="1748" width="12.5546875" style="48" customWidth="1"/>
    <col min="1749" max="1751" width="12.6640625" style="48" customWidth="1"/>
    <col min="1752" max="1757" width="0" style="48" hidden="1" customWidth="1"/>
    <col min="1758" max="1758" width="12.109375" style="48" customWidth="1"/>
    <col min="1759" max="1759" width="15.109375" style="48" customWidth="1"/>
    <col min="1760" max="1786" width="8" style="48" customWidth="1"/>
    <col min="1787" max="1994" width="8" style="48"/>
    <col min="1995" max="1995" width="19" style="48" customWidth="1"/>
    <col min="1996" max="1996" width="0" style="48" hidden="1" customWidth="1"/>
    <col min="1997" max="1997" width="6" style="48" customWidth="1"/>
    <col min="1998" max="1998" width="42.109375" style="48" customWidth="1"/>
    <col min="1999" max="1999" width="0" style="48" hidden="1" customWidth="1"/>
    <col min="2000" max="2000" width="12.6640625" style="48" customWidth="1"/>
    <col min="2001" max="2001" width="13.5546875" style="48" customWidth="1"/>
    <col min="2002" max="2002" width="14" style="48" customWidth="1"/>
    <col min="2003" max="2003" width="13.88671875" style="48" customWidth="1"/>
    <col min="2004" max="2004" width="12.5546875" style="48" customWidth="1"/>
    <col min="2005" max="2007" width="12.6640625" style="48" customWidth="1"/>
    <col min="2008" max="2013" width="0" style="48" hidden="1" customWidth="1"/>
    <col min="2014" max="2014" width="12.109375" style="48" customWidth="1"/>
    <col min="2015" max="2015" width="15.109375" style="48" customWidth="1"/>
    <col min="2016" max="2042" width="8" style="48" customWidth="1"/>
    <col min="2043" max="2250" width="8" style="48"/>
    <col min="2251" max="2251" width="19" style="48" customWidth="1"/>
    <col min="2252" max="2252" width="0" style="48" hidden="1" customWidth="1"/>
    <col min="2253" max="2253" width="6" style="48" customWidth="1"/>
    <col min="2254" max="2254" width="42.109375" style="48" customWidth="1"/>
    <col min="2255" max="2255" width="0" style="48" hidden="1" customWidth="1"/>
    <col min="2256" max="2256" width="12.6640625" style="48" customWidth="1"/>
    <col min="2257" max="2257" width="13.5546875" style="48" customWidth="1"/>
    <col min="2258" max="2258" width="14" style="48" customWidth="1"/>
    <col min="2259" max="2259" width="13.88671875" style="48" customWidth="1"/>
    <col min="2260" max="2260" width="12.5546875" style="48" customWidth="1"/>
    <col min="2261" max="2263" width="12.6640625" style="48" customWidth="1"/>
    <col min="2264" max="2269" width="0" style="48" hidden="1" customWidth="1"/>
    <col min="2270" max="2270" width="12.109375" style="48" customWidth="1"/>
    <col min="2271" max="2271" width="15.109375" style="48" customWidth="1"/>
    <col min="2272" max="2298" width="8" style="48" customWidth="1"/>
    <col min="2299" max="2506" width="8" style="48"/>
    <col min="2507" max="2507" width="19" style="48" customWidth="1"/>
    <col min="2508" max="2508" width="0" style="48" hidden="1" customWidth="1"/>
    <col min="2509" max="2509" width="6" style="48" customWidth="1"/>
    <col min="2510" max="2510" width="42.109375" style="48" customWidth="1"/>
    <col min="2511" max="2511" width="0" style="48" hidden="1" customWidth="1"/>
    <col min="2512" max="2512" width="12.6640625" style="48" customWidth="1"/>
    <col min="2513" max="2513" width="13.5546875" style="48" customWidth="1"/>
    <col min="2514" max="2514" width="14" style="48" customWidth="1"/>
    <col min="2515" max="2515" width="13.88671875" style="48" customWidth="1"/>
    <col min="2516" max="2516" width="12.5546875" style="48" customWidth="1"/>
    <col min="2517" max="2519" width="12.6640625" style="48" customWidth="1"/>
    <col min="2520" max="2525" width="0" style="48" hidden="1" customWidth="1"/>
    <col min="2526" max="2526" width="12.109375" style="48" customWidth="1"/>
    <col min="2527" max="2527" width="15.109375" style="48" customWidth="1"/>
    <col min="2528" max="2554" width="8" style="48" customWidth="1"/>
    <col min="2555" max="2762" width="8" style="48"/>
    <col min="2763" max="2763" width="19" style="48" customWidth="1"/>
    <col min="2764" max="2764" width="0" style="48" hidden="1" customWidth="1"/>
    <col min="2765" max="2765" width="6" style="48" customWidth="1"/>
    <col min="2766" max="2766" width="42.109375" style="48" customWidth="1"/>
    <col min="2767" max="2767" width="0" style="48" hidden="1" customWidth="1"/>
    <col min="2768" max="2768" width="12.6640625" style="48" customWidth="1"/>
    <col min="2769" max="2769" width="13.5546875" style="48" customWidth="1"/>
    <col min="2770" max="2770" width="14" style="48" customWidth="1"/>
    <col min="2771" max="2771" width="13.88671875" style="48" customWidth="1"/>
    <col min="2772" max="2772" width="12.5546875" style="48" customWidth="1"/>
    <col min="2773" max="2775" width="12.6640625" style="48" customWidth="1"/>
    <col min="2776" max="2781" width="0" style="48" hidden="1" customWidth="1"/>
    <col min="2782" max="2782" width="12.109375" style="48" customWidth="1"/>
    <col min="2783" max="2783" width="15.109375" style="48" customWidth="1"/>
    <col min="2784" max="2810" width="8" style="48" customWidth="1"/>
    <col min="2811" max="3018" width="8" style="48"/>
    <col min="3019" max="3019" width="19" style="48" customWidth="1"/>
    <col min="3020" max="3020" width="0" style="48" hidden="1" customWidth="1"/>
    <col min="3021" max="3021" width="6" style="48" customWidth="1"/>
    <col min="3022" max="3022" width="42.109375" style="48" customWidth="1"/>
    <col min="3023" max="3023" width="0" style="48" hidden="1" customWidth="1"/>
    <col min="3024" max="3024" width="12.6640625" style="48" customWidth="1"/>
    <col min="3025" max="3025" width="13.5546875" style="48" customWidth="1"/>
    <col min="3026" max="3026" width="14" style="48" customWidth="1"/>
    <col min="3027" max="3027" width="13.88671875" style="48" customWidth="1"/>
    <col min="3028" max="3028" width="12.5546875" style="48" customWidth="1"/>
    <col min="3029" max="3031" width="12.6640625" style="48" customWidth="1"/>
    <col min="3032" max="3037" width="0" style="48" hidden="1" customWidth="1"/>
    <col min="3038" max="3038" width="12.109375" style="48" customWidth="1"/>
    <col min="3039" max="3039" width="15.109375" style="48" customWidth="1"/>
    <col min="3040" max="3066" width="8" style="48" customWidth="1"/>
    <col min="3067" max="3274" width="8" style="48"/>
    <col min="3275" max="3275" width="19" style="48" customWidth="1"/>
    <col min="3276" max="3276" width="0" style="48" hidden="1" customWidth="1"/>
    <col min="3277" max="3277" width="6" style="48" customWidth="1"/>
    <col min="3278" max="3278" width="42.109375" style="48" customWidth="1"/>
    <col min="3279" max="3279" width="0" style="48" hidden="1" customWidth="1"/>
    <col min="3280" max="3280" width="12.6640625" style="48" customWidth="1"/>
    <col min="3281" max="3281" width="13.5546875" style="48" customWidth="1"/>
    <col min="3282" max="3282" width="14" style="48" customWidth="1"/>
    <col min="3283" max="3283" width="13.88671875" style="48" customWidth="1"/>
    <col min="3284" max="3284" width="12.5546875" style="48" customWidth="1"/>
    <col min="3285" max="3287" width="12.6640625" style="48" customWidth="1"/>
    <col min="3288" max="3293" width="0" style="48" hidden="1" customWidth="1"/>
    <col min="3294" max="3294" width="12.109375" style="48" customWidth="1"/>
    <col min="3295" max="3295" width="15.109375" style="48" customWidth="1"/>
    <col min="3296" max="3322" width="8" style="48" customWidth="1"/>
    <col min="3323" max="3530" width="8" style="48"/>
    <col min="3531" max="3531" width="19" style="48" customWidth="1"/>
    <col min="3532" max="3532" width="0" style="48" hidden="1" customWidth="1"/>
    <col min="3533" max="3533" width="6" style="48" customWidth="1"/>
    <col min="3534" max="3534" width="42.109375" style="48" customWidth="1"/>
    <col min="3535" max="3535" width="0" style="48" hidden="1" customWidth="1"/>
    <col min="3536" max="3536" width="12.6640625" style="48" customWidth="1"/>
    <col min="3537" max="3537" width="13.5546875" style="48" customWidth="1"/>
    <col min="3538" max="3538" width="14" style="48" customWidth="1"/>
    <col min="3539" max="3539" width="13.88671875" style="48" customWidth="1"/>
    <col min="3540" max="3540" width="12.5546875" style="48" customWidth="1"/>
    <col min="3541" max="3543" width="12.6640625" style="48" customWidth="1"/>
    <col min="3544" max="3549" width="0" style="48" hidden="1" customWidth="1"/>
    <col min="3550" max="3550" width="12.109375" style="48" customWidth="1"/>
    <col min="3551" max="3551" width="15.109375" style="48" customWidth="1"/>
    <col min="3552" max="3578" width="8" style="48" customWidth="1"/>
    <col min="3579" max="3786" width="8" style="48"/>
    <col min="3787" max="3787" width="19" style="48" customWidth="1"/>
    <col min="3788" max="3788" width="0" style="48" hidden="1" customWidth="1"/>
    <col min="3789" max="3789" width="6" style="48" customWidth="1"/>
    <col min="3790" max="3790" width="42.109375" style="48" customWidth="1"/>
    <col min="3791" max="3791" width="0" style="48" hidden="1" customWidth="1"/>
    <col min="3792" max="3792" width="12.6640625" style="48" customWidth="1"/>
    <col min="3793" max="3793" width="13.5546875" style="48" customWidth="1"/>
    <col min="3794" max="3794" width="14" style="48" customWidth="1"/>
    <col min="3795" max="3795" width="13.88671875" style="48" customWidth="1"/>
    <col min="3796" max="3796" width="12.5546875" style="48" customWidth="1"/>
    <col min="3797" max="3799" width="12.6640625" style="48" customWidth="1"/>
    <col min="3800" max="3805" width="0" style="48" hidden="1" customWidth="1"/>
    <col min="3806" max="3806" width="12.109375" style="48" customWidth="1"/>
    <col min="3807" max="3807" width="15.109375" style="48" customWidth="1"/>
    <col min="3808" max="3834" width="8" style="48" customWidth="1"/>
    <col min="3835" max="4042" width="8" style="48"/>
    <col min="4043" max="4043" width="19" style="48" customWidth="1"/>
    <col min="4044" max="4044" width="0" style="48" hidden="1" customWidth="1"/>
    <col min="4045" max="4045" width="6" style="48" customWidth="1"/>
    <col min="4046" max="4046" width="42.109375" style="48" customWidth="1"/>
    <col min="4047" max="4047" width="0" style="48" hidden="1" customWidth="1"/>
    <col min="4048" max="4048" width="12.6640625" style="48" customWidth="1"/>
    <col min="4049" max="4049" width="13.5546875" style="48" customWidth="1"/>
    <col min="4050" max="4050" width="14" style="48" customWidth="1"/>
    <col min="4051" max="4051" width="13.88671875" style="48" customWidth="1"/>
    <col min="4052" max="4052" width="12.5546875" style="48" customWidth="1"/>
    <col min="4053" max="4055" width="12.6640625" style="48" customWidth="1"/>
    <col min="4056" max="4061" width="0" style="48" hidden="1" customWidth="1"/>
    <col min="4062" max="4062" width="12.109375" style="48" customWidth="1"/>
    <col min="4063" max="4063" width="15.109375" style="48" customWidth="1"/>
    <col min="4064" max="4090" width="8" style="48" customWidth="1"/>
    <col min="4091" max="4298" width="8" style="48"/>
    <col min="4299" max="4299" width="19" style="48" customWidth="1"/>
    <col min="4300" max="4300" width="0" style="48" hidden="1" customWidth="1"/>
    <col min="4301" max="4301" width="6" style="48" customWidth="1"/>
    <col min="4302" max="4302" width="42.109375" style="48" customWidth="1"/>
    <col min="4303" max="4303" width="0" style="48" hidden="1" customWidth="1"/>
    <col min="4304" max="4304" width="12.6640625" style="48" customWidth="1"/>
    <col min="4305" max="4305" width="13.5546875" style="48" customWidth="1"/>
    <col min="4306" max="4306" width="14" style="48" customWidth="1"/>
    <col min="4307" max="4307" width="13.88671875" style="48" customWidth="1"/>
    <col min="4308" max="4308" width="12.5546875" style="48" customWidth="1"/>
    <col min="4309" max="4311" width="12.6640625" style="48" customWidth="1"/>
    <col min="4312" max="4317" width="0" style="48" hidden="1" customWidth="1"/>
    <col min="4318" max="4318" width="12.109375" style="48" customWidth="1"/>
    <col min="4319" max="4319" width="15.109375" style="48" customWidth="1"/>
    <col min="4320" max="4346" width="8" style="48" customWidth="1"/>
    <col min="4347" max="4554" width="8" style="48"/>
    <col min="4555" max="4555" width="19" style="48" customWidth="1"/>
    <col min="4556" max="4556" width="0" style="48" hidden="1" customWidth="1"/>
    <col min="4557" max="4557" width="6" style="48" customWidth="1"/>
    <col min="4558" max="4558" width="42.109375" style="48" customWidth="1"/>
    <col min="4559" max="4559" width="0" style="48" hidden="1" customWidth="1"/>
    <col min="4560" max="4560" width="12.6640625" style="48" customWidth="1"/>
    <col min="4561" max="4561" width="13.5546875" style="48" customWidth="1"/>
    <col min="4562" max="4562" width="14" style="48" customWidth="1"/>
    <col min="4563" max="4563" width="13.88671875" style="48" customWidth="1"/>
    <col min="4564" max="4564" width="12.5546875" style="48" customWidth="1"/>
    <col min="4565" max="4567" width="12.6640625" style="48" customWidth="1"/>
    <col min="4568" max="4573" width="0" style="48" hidden="1" customWidth="1"/>
    <col min="4574" max="4574" width="12.109375" style="48" customWidth="1"/>
    <col min="4575" max="4575" width="15.109375" style="48" customWidth="1"/>
    <col min="4576" max="4602" width="8" style="48" customWidth="1"/>
    <col min="4603" max="4810" width="8" style="48"/>
    <col min="4811" max="4811" width="19" style="48" customWidth="1"/>
    <col min="4812" max="4812" width="0" style="48" hidden="1" customWidth="1"/>
    <col min="4813" max="4813" width="6" style="48" customWidth="1"/>
    <col min="4814" max="4814" width="42.109375" style="48" customWidth="1"/>
    <col min="4815" max="4815" width="0" style="48" hidden="1" customWidth="1"/>
    <col min="4816" max="4816" width="12.6640625" style="48" customWidth="1"/>
    <col min="4817" max="4817" width="13.5546875" style="48" customWidth="1"/>
    <col min="4818" max="4818" width="14" style="48" customWidth="1"/>
    <col min="4819" max="4819" width="13.88671875" style="48" customWidth="1"/>
    <col min="4820" max="4820" width="12.5546875" style="48" customWidth="1"/>
    <col min="4821" max="4823" width="12.6640625" style="48" customWidth="1"/>
    <col min="4824" max="4829" width="0" style="48" hidden="1" customWidth="1"/>
    <col min="4830" max="4830" width="12.109375" style="48" customWidth="1"/>
    <col min="4831" max="4831" width="15.109375" style="48" customWidth="1"/>
    <col min="4832" max="4858" width="8" style="48" customWidth="1"/>
    <col min="4859" max="5066" width="8" style="48"/>
    <col min="5067" max="5067" width="19" style="48" customWidth="1"/>
    <col min="5068" max="5068" width="0" style="48" hidden="1" customWidth="1"/>
    <col min="5069" max="5069" width="6" style="48" customWidth="1"/>
    <col min="5070" max="5070" width="42.109375" style="48" customWidth="1"/>
    <col min="5071" max="5071" width="0" style="48" hidden="1" customWidth="1"/>
    <col min="5072" max="5072" width="12.6640625" style="48" customWidth="1"/>
    <col min="5073" max="5073" width="13.5546875" style="48" customWidth="1"/>
    <col min="5074" max="5074" width="14" style="48" customWidth="1"/>
    <col min="5075" max="5075" width="13.88671875" style="48" customWidth="1"/>
    <col min="5076" max="5076" width="12.5546875" style="48" customWidth="1"/>
    <col min="5077" max="5079" width="12.6640625" style="48" customWidth="1"/>
    <col min="5080" max="5085" width="0" style="48" hidden="1" customWidth="1"/>
    <col min="5086" max="5086" width="12.109375" style="48" customWidth="1"/>
    <col min="5087" max="5087" width="15.109375" style="48" customWidth="1"/>
    <col min="5088" max="5114" width="8" style="48" customWidth="1"/>
    <col min="5115" max="5322" width="8" style="48"/>
    <col min="5323" max="5323" width="19" style="48" customWidth="1"/>
    <col min="5324" max="5324" width="0" style="48" hidden="1" customWidth="1"/>
    <col min="5325" max="5325" width="6" style="48" customWidth="1"/>
    <col min="5326" max="5326" width="42.109375" style="48" customWidth="1"/>
    <col min="5327" max="5327" width="0" style="48" hidden="1" customWidth="1"/>
    <col min="5328" max="5328" width="12.6640625" style="48" customWidth="1"/>
    <col min="5329" max="5329" width="13.5546875" style="48" customWidth="1"/>
    <col min="5330" max="5330" width="14" style="48" customWidth="1"/>
    <col min="5331" max="5331" width="13.88671875" style="48" customWidth="1"/>
    <col min="5332" max="5332" width="12.5546875" style="48" customWidth="1"/>
    <col min="5333" max="5335" width="12.6640625" style="48" customWidth="1"/>
    <col min="5336" max="5341" width="0" style="48" hidden="1" customWidth="1"/>
    <col min="5342" max="5342" width="12.109375" style="48" customWidth="1"/>
    <col min="5343" max="5343" width="15.109375" style="48" customWidth="1"/>
    <col min="5344" max="5370" width="8" style="48" customWidth="1"/>
    <col min="5371" max="5578" width="8" style="48"/>
    <col min="5579" max="5579" width="19" style="48" customWidth="1"/>
    <col min="5580" max="5580" width="0" style="48" hidden="1" customWidth="1"/>
    <col min="5581" max="5581" width="6" style="48" customWidth="1"/>
    <col min="5582" max="5582" width="42.109375" style="48" customWidth="1"/>
    <col min="5583" max="5583" width="0" style="48" hidden="1" customWidth="1"/>
    <col min="5584" max="5584" width="12.6640625" style="48" customWidth="1"/>
    <col min="5585" max="5585" width="13.5546875" style="48" customWidth="1"/>
    <col min="5586" max="5586" width="14" style="48" customWidth="1"/>
    <col min="5587" max="5587" width="13.88671875" style="48" customWidth="1"/>
    <col min="5588" max="5588" width="12.5546875" style="48" customWidth="1"/>
    <col min="5589" max="5591" width="12.6640625" style="48" customWidth="1"/>
    <col min="5592" max="5597" width="0" style="48" hidden="1" customWidth="1"/>
    <col min="5598" max="5598" width="12.109375" style="48" customWidth="1"/>
    <col min="5599" max="5599" width="15.109375" style="48" customWidth="1"/>
    <col min="5600" max="5626" width="8" style="48" customWidth="1"/>
    <col min="5627" max="5834" width="8" style="48"/>
    <col min="5835" max="5835" width="19" style="48" customWidth="1"/>
    <col min="5836" max="5836" width="0" style="48" hidden="1" customWidth="1"/>
    <col min="5837" max="5837" width="6" style="48" customWidth="1"/>
    <col min="5838" max="5838" width="42.109375" style="48" customWidth="1"/>
    <col min="5839" max="5839" width="0" style="48" hidden="1" customWidth="1"/>
    <col min="5840" max="5840" width="12.6640625" style="48" customWidth="1"/>
    <col min="5841" max="5841" width="13.5546875" style="48" customWidth="1"/>
    <col min="5842" max="5842" width="14" style="48" customWidth="1"/>
    <col min="5843" max="5843" width="13.88671875" style="48" customWidth="1"/>
    <col min="5844" max="5844" width="12.5546875" style="48" customWidth="1"/>
    <col min="5845" max="5847" width="12.6640625" style="48" customWidth="1"/>
    <col min="5848" max="5853" width="0" style="48" hidden="1" customWidth="1"/>
    <col min="5854" max="5854" width="12.109375" style="48" customWidth="1"/>
    <col min="5855" max="5855" width="15.109375" style="48" customWidth="1"/>
    <col min="5856" max="5882" width="8" style="48" customWidth="1"/>
    <col min="5883" max="6090" width="8" style="48"/>
    <col min="6091" max="6091" width="19" style="48" customWidth="1"/>
    <col min="6092" max="6092" width="0" style="48" hidden="1" customWidth="1"/>
    <col min="6093" max="6093" width="6" style="48" customWidth="1"/>
    <col min="6094" max="6094" width="42.109375" style="48" customWidth="1"/>
    <col min="6095" max="6095" width="0" style="48" hidden="1" customWidth="1"/>
    <col min="6096" max="6096" width="12.6640625" style="48" customWidth="1"/>
    <col min="6097" max="6097" width="13.5546875" style="48" customWidth="1"/>
    <col min="6098" max="6098" width="14" style="48" customWidth="1"/>
    <col min="6099" max="6099" width="13.88671875" style="48" customWidth="1"/>
    <col min="6100" max="6100" width="12.5546875" style="48" customWidth="1"/>
    <col min="6101" max="6103" width="12.6640625" style="48" customWidth="1"/>
    <col min="6104" max="6109" width="0" style="48" hidden="1" customWidth="1"/>
    <col min="6110" max="6110" width="12.109375" style="48" customWidth="1"/>
    <col min="6111" max="6111" width="15.109375" style="48" customWidth="1"/>
    <col min="6112" max="6138" width="8" style="48" customWidth="1"/>
    <col min="6139" max="6346" width="8" style="48"/>
    <col min="6347" max="6347" width="19" style="48" customWidth="1"/>
    <col min="6348" max="6348" width="0" style="48" hidden="1" customWidth="1"/>
    <col min="6349" max="6349" width="6" style="48" customWidth="1"/>
    <col min="6350" max="6350" width="42.109375" style="48" customWidth="1"/>
    <col min="6351" max="6351" width="0" style="48" hidden="1" customWidth="1"/>
    <col min="6352" max="6352" width="12.6640625" style="48" customWidth="1"/>
    <col min="6353" max="6353" width="13.5546875" style="48" customWidth="1"/>
    <col min="6354" max="6354" width="14" style="48" customWidth="1"/>
    <col min="6355" max="6355" width="13.88671875" style="48" customWidth="1"/>
    <col min="6356" max="6356" width="12.5546875" style="48" customWidth="1"/>
    <col min="6357" max="6359" width="12.6640625" style="48" customWidth="1"/>
    <col min="6360" max="6365" width="0" style="48" hidden="1" customWidth="1"/>
    <col min="6366" max="6366" width="12.109375" style="48" customWidth="1"/>
    <col min="6367" max="6367" width="15.109375" style="48" customWidth="1"/>
    <col min="6368" max="6394" width="8" style="48" customWidth="1"/>
    <col min="6395" max="6602" width="8" style="48"/>
    <col min="6603" max="6603" width="19" style="48" customWidth="1"/>
    <col min="6604" max="6604" width="0" style="48" hidden="1" customWidth="1"/>
    <col min="6605" max="6605" width="6" style="48" customWidth="1"/>
    <col min="6606" max="6606" width="42.109375" style="48" customWidth="1"/>
    <col min="6607" max="6607" width="0" style="48" hidden="1" customWidth="1"/>
    <col min="6608" max="6608" width="12.6640625" style="48" customWidth="1"/>
    <col min="6609" max="6609" width="13.5546875" style="48" customWidth="1"/>
    <col min="6610" max="6610" width="14" style="48" customWidth="1"/>
    <col min="6611" max="6611" width="13.88671875" style="48" customWidth="1"/>
    <col min="6612" max="6612" width="12.5546875" style="48" customWidth="1"/>
    <col min="6613" max="6615" width="12.6640625" style="48" customWidth="1"/>
    <col min="6616" max="6621" width="0" style="48" hidden="1" customWidth="1"/>
    <col min="6622" max="6622" width="12.109375" style="48" customWidth="1"/>
    <col min="6623" max="6623" width="15.109375" style="48" customWidth="1"/>
    <col min="6624" max="6650" width="8" style="48" customWidth="1"/>
    <col min="6651" max="6858" width="8" style="48"/>
    <col min="6859" max="6859" width="19" style="48" customWidth="1"/>
    <col min="6860" max="6860" width="0" style="48" hidden="1" customWidth="1"/>
    <col min="6861" max="6861" width="6" style="48" customWidth="1"/>
    <col min="6862" max="6862" width="42.109375" style="48" customWidth="1"/>
    <col min="6863" max="6863" width="0" style="48" hidden="1" customWidth="1"/>
    <col min="6864" max="6864" width="12.6640625" style="48" customWidth="1"/>
    <col min="6865" max="6865" width="13.5546875" style="48" customWidth="1"/>
    <col min="6866" max="6866" width="14" style="48" customWidth="1"/>
    <col min="6867" max="6867" width="13.88671875" style="48" customWidth="1"/>
    <col min="6868" max="6868" width="12.5546875" style="48" customWidth="1"/>
    <col min="6869" max="6871" width="12.6640625" style="48" customWidth="1"/>
    <col min="6872" max="6877" width="0" style="48" hidden="1" customWidth="1"/>
    <col min="6878" max="6878" width="12.109375" style="48" customWidth="1"/>
    <col min="6879" max="6879" width="15.109375" style="48" customWidth="1"/>
    <col min="6880" max="6906" width="8" style="48" customWidth="1"/>
    <col min="6907" max="7114" width="8" style="48"/>
    <col min="7115" max="7115" width="19" style="48" customWidth="1"/>
    <col min="7116" max="7116" width="0" style="48" hidden="1" customWidth="1"/>
    <col min="7117" max="7117" width="6" style="48" customWidth="1"/>
    <col min="7118" max="7118" width="42.109375" style="48" customWidth="1"/>
    <col min="7119" max="7119" width="0" style="48" hidden="1" customWidth="1"/>
    <col min="7120" max="7120" width="12.6640625" style="48" customWidth="1"/>
    <col min="7121" max="7121" width="13.5546875" style="48" customWidth="1"/>
    <col min="7122" max="7122" width="14" style="48" customWidth="1"/>
    <col min="7123" max="7123" width="13.88671875" style="48" customWidth="1"/>
    <col min="7124" max="7124" width="12.5546875" style="48" customWidth="1"/>
    <col min="7125" max="7127" width="12.6640625" style="48" customWidth="1"/>
    <col min="7128" max="7133" width="0" style="48" hidden="1" customWidth="1"/>
    <col min="7134" max="7134" width="12.109375" style="48" customWidth="1"/>
    <col min="7135" max="7135" width="15.109375" style="48" customWidth="1"/>
    <col min="7136" max="7162" width="8" style="48" customWidth="1"/>
    <col min="7163" max="7370" width="8" style="48"/>
    <col min="7371" max="7371" width="19" style="48" customWidth="1"/>
    <col min="7372" max="7372" width="0" style="48" hidden="1" customWidth="1"/>
    <col min="7373" max="7373" width="6" style="48" customWidth="1"/>
    <col min="7374" max="7374" width="42.109375" style="48" customWidth="1"/>
    <col min="7375" max="7375" width="0" style="48" hidden="1" customWidth="1"/>
    <col min="7376" max="7376" width="12.6640625" style="48" customWidth="1"/>
    <col min="7377" max="7377" width="13.5546875" style="48" customWidth="1"/>
    <col min="7378" max="7378" width="14" style="48" customWidth="1"/>
    <col min="7379" max="7379" width="13.88671875" style="48" customWidth="1"/>
    <col min="7380" max="7380" width="12.5546875" style="48" customWidth="1"/>
    <col min="7381" max="7383" width="12.6640625" style="48" customWidth="1"/>
    <col min="7384" max="7389" width="0" style="48" hidden="1" customWidth="1"/>
    <col min="7390" max="7390" width="12.109375" style="48" customWidth="1"/>
    <col min="7391" max="7391" width="15.109375" style="48" customWidth="1"/>
    <col min="7392" max="7418" width="8" style="48" customWidth="1"/>
    <col min="7419" max="7626" width="8" style="48"/>
    <col min="7627" max="7627" width="19" style="48" customWidth="1"/>
    <col min="7628" max="7628" width="0" style="48" hidden="1" customWidth="1"/>
    <col min="7629" max="7629" width="6" style="48" customWidth="1"/>
    <col min="7630" max="7630" width="42.109375" style="48" customWidth="1"/>
    <col min="7631" max="7631" width="0" style="48" hidden="1" customWidth="1"/>
    <col min="7632" max="7632" width="12.6640625" style="48" customWidth="1"/>
    <col min="7633" max="7633" width="13.5546875" style="48" customWidth="1"/>
    <col min="7634" max="7634" width="14" style="48" customWidth="1"/>
    <col min="7635" max="7635" width="13.88671875" style="48" customWidth="1"/>
    <col min="7636" max="7636" width="12.5546875" style="48" customWidth="1"/>
    <col min="7637" max="7639" width="12.6640625" style="48" customWidth="1"/>
    <col min="7640" max="7645" width="0" style="48" hidden="1" customWidth="1"/>
    <col min="7646" max="7646" width="12.109375" style="48" customWidth="1"/>
    <col min="7647" max="7647" width="15.109375" style="48" customWidth="1"/>
    <col min="7648" max="7674" width="8" style="48" customWidth="1"/>
    <col min="7675" max="7882" width="8" style="48"/>
    <col min="7883" max="7883" width="19" style="48" customWidth="1"/>
    <col min="7884" max="7884" width="0" style="48" hidden="1" customWidth="1"/>
    <col min="7885" max="7885" width="6" style="48" customWidth="1"/>
    <col min="7886" max="7886" width="42.109375" style="48" customWidth="1"/>
    <col min="7887" max="7887" width="0" style="48" hidden="1" customWidth="1"/>
    <col min="7888" max="7888" width="12.6640625" style="48" customWidth="1"/>
    <col min="7889" max="7889" width="13.5546875" style="48" customWidth="1"/>
    <col min="7890" max="7890" width="14" style="48" customWidth="1"/>
    <col min="7891" max="7891" width="13.88671875" style="48" customWidth="1"/>
    <col min="7892" max="7892" width="12.5546875" style="48" customWidth="1"/>
    <col min="7893" max="7895" width="12.6640625" style="48" customWidth="1"/>
    <col min="7896" max="7901" width="0" style="48" hidden="1" customWidth="1"/>
    <col min="7902" max="7902" width="12.109375" style="48" customWidth="1"/>
    <col min="7903" max="7903" width="15.109375" style="48" customWidth="1"/>
    <col min="7904" max="7930" width="8" style="48" customWidth="1"/>
    <col min="7931" max="8138" width="8" style="48"/>
    <col min="8139" max="8139" width="19" style="48" customWidth="1"/>
    <col min="8140" max="8140" width="0" style="48" hidden="1" customWidth="1"/>
    <col min="8141" max="8141" width="6" style="48" customWidth="1"/>
    <col min="8142" max="8142" width="42.109375" style="48" customWidth="1"/>
    <col min="8143" max="8143" width="0" style="48" hidden="1" customWidth="1"/>
    <col min="8144" max="8144" width="12.6640625" style="48" customWidth="1"/>
    <col min="8145" max="8145" width="13.5546875" style="48" customWidth="1"/>
    <col min="8146" max="8146" width="14" style="48" customWidth="1"/>
    <col min="8147" max="8147" width="13.88671875" style="48" customWidth="1"/>
    <col min="8148" max="8148" width="12.5546875" style="48" customWidth="1"/>
    <col min="8149" max="8151" width="12.6640625" style="48" customWidth="1"/>
    <col min="8152" max="8157" width="0" style="48" hidden="1" customWidth="1"/>
    <col min="8158" max="8158" width="12.109375" style="48" customWidth="1"/>
    <col min="8159" max="8159" width="15.109375" style="48" customWidth="1"/>
    <col min="8160" max="8186" width="8" style="48" customWidth="1"/>
    <col min="8187" max="8394" width="8" style="48"/>
    <col min="8395" max="8395" width="19" style="48" customWidth="1"/>
    <col min="8396" max="8396" width="0" style="48" hidden="1" customWidth="1"/>
    <col min="8397" max="8397" width="6" style="48" customWidth="1"/>
    <col min="8398" max="8398" width="42.109375" style="48" customWidth="1"/>
    <col min="8399" max="8399" width="0" style="48" hidden="1" customWidth="1"/>
    <col min="8400" max="8400" width="12.6640625" style="48" customWidth="1"/>
    <col min="8401" max="8401" width="13.5546875" style="48" customWidth="1"/>
    <col min="8402" max="8402" width="14" style="48" customWidth="1"/>
    <col min="8403" max="8403" width="13.88671875" style="48" customWidth="1"/>
    <col min="8404" max="8404" width="12.5546875" style="48" customWidth="1"/>
    <col min="8405" max="8407" width="12.6640625" style="48" customWidth="1"/>
    <col min="8408" max="8413" width="0" style="48" hidden="1" customWidth="1"/>
    <col min="8414" max="8414" width="12.109375" style="48" customWidth="1"/>
    <col min="8415" max="8415" width="15.109375" style="48" customWidth="1"/>
    <col min="8416" max="8442" width="8" style="48" customWidth="1"/>
    <col min="8443" max="8650" width="8" style="48"/>
    <col min="8651" max="8651" width="19" style="48" customWidth="1"/>
    <col min="8652" max="8652" width="0" style="48" hidden="1" customWidth="1"/>
    <col min="8653" max="8653" width="6" style="48" customWidth="1"/>
    <col min="8654" max="8654" width="42.109375" style="48" customWidth="1"/>
    <col min="8655" max="8655" width="0" style="48" hidden="1" customWidth="1"/>
    <col min="8656" max="8656" width="12.6640625" style="48" customWidth="1"/>
    <col min="8657" max="8657" width="13.5546875" style="48" customWidth="1"/>
    <col min="8658" max="8658" width="14" style="48" customWidth="1"/>
    <col min="8659" max="8659" width="13.88671875" style="48" customWidth="1"/>
    <col min="8660" max="8660" width="12.5546875" style="48" customWidth="1"/>
    <col min="8661" max="8663" width="12.6640625" style="48" customWidth="1"/>
    <col min="8664" max="8669" width="0" style="48" hidden="1" customWidth="1"/>
    <col min="8670" max="8670" width="12.109375" style="48" customWidth="1"/>
    <col min="8671" max="8671" width="15.109375" style="48" customWidth="1"/>
    <col min="8672" max="8698" width="8" style="48" customWidth="1"/>
    <col min="8699" max="8906" width="8" style="48"/>
    <col min="8907" max="8907" width="19" style="48" customWidth="1"/>
    <col min="8908" max="8908" width="0" style="48" hidden="1" customWidth="1"/>
    <col min="8909" max="8909" width="6" style="48" customWidth="1"/>
    <col min="8910" max="8910" width="42.109375" style="48" customWidth="1"/>
    <col min="8911" max="8911" width="0" style="48" hidden="1" customWidth="1"/>
    <col min="8912" max="8912" width="12.6640625" style="48" customWidth="1"/>
    <col min="8913" max="8913" width="13.5546875" style="48" customWidth="1"/>
    <col min="8914" max="8914" width="14" style="48" customWidth="1"/>
    <col min="8915" max="8915" width="13.88671875" style="48" customWidth="1"/>
    <col min="8916" max="8916" width="12.5546875" style="48" customWidth="1"/>
    <col min="8917" max="8919" width="12.6640625" style="48" customWidth="1"/>
    <col min="8920" max="8925" width="0" style="48" hidden="1" customWidth="1"/>
    <col min="8926" max="8926" width="12.109375" style="48" customWidth="1"/>
    <col min="8927" max="8927" width="15.109375" style="48" customWidth="1"/>
    <col min="8928" max="8954" width="8" style="48" customWidth="1"/>
    <col min="8955" max="9162" width="8" style="48"/>
    <col min="9163" max="9163" width="19" style="48" customWidth="1"/>
    <col min="9164" max="9164" width="0" style="48" hidden="1" customWidth="1"/>
    <col min="9165" max="9165" width="6" style="48" customWidth="1"/>
    <col min="9166" max="9166" width="42.109375" style="48" customWidth="1"/>
    <col min="9167" max="9167" width="0" style="48" hidden="1" customWidth="1"/>
    <col min="9168" max="9168" width="12.6640625" style="48" customWidth="1"/>
    <col min="9169" max="9169" width="13.5546875" style="48" customWidth="1"/>
    <col min="9170" max="9170" width="14" style="48" customWidth="1"/>
    <col min="9171" max="9171" width="13.88671875" style="48" customWidth="1"/>
    <col min="9172" max="9172" width="12.5546875" style="48" customWidth="1"/>
    <col min="9173" max="9175" width="12.6640625" style="48" customWidth="1"/>
    <col min="9176" max="9181" width="0" style="48" hidden="1" customWidth="1"/>
    <col min="9182" max="9182" width="12.109375" style="48" customWidth="1"/>
    <col min="9183" max="9183" width="15.109375" style="48" customWidth="1"/>
    <col min="9184" max="9210" width="8" style="48" customWidth="1"/>
    <col min="9211" max="9418" width="8" style="48"/>
    <col min="9419" max="9419" width="19" style="48" customWidth="1"/>
    <col min="9420" max="9420" width="0" style="48" hidden="1" customWidth="1"/>
    <col min="9421" max="9421" width="6" style="48" customWidth="1"/>
    <col min="9422" max="9422" width="42.109375" style="48" customWidth="1"/>
    <col min="9423" max="9423" width="0" style="48" hidden="1" customWidth="1"/>
    <col min="9424" max="9424" width="12.6640625" style="48" customWidth="1"/>
    <col min="9425" max="9425" width="13.5546875" style="48" customWidth="1"/>
    <col min="9426" max="9426" width="14" style="48" customWidth="1"/>
    <col min="9427" max="9427" width="13.88671875" style="48" customWidth="1"/>
    <col min="9428" max="9428" width="12.5546875" style="48" customWidth="1"/>
    <col min="9429" max="9431" width="12.6640625" style="48" customWidth="1"/>
    <col min="9432" max="9437" width="0" style="48" hidden="1" customWidth="1"/>
    <col min="9438" max="9438" width="12.109375" style="48" customWidth="1"/>
    <col min="9439" max="9439" width="15.109375" style="48" customWidth="1"/>
    <col min="9440" max="9466" width="8" style="48" customWidth="1"/>
    <col min="9467" max="9674" width="8" style="48"/>
    <col min="9675" max="9675" width="19" style="48" customWidth="1"/>
    <col min="9676" max="9676" width="0" style="48" hidden="1" customWidth="1"/>
    <col min="9677" max="9677" width="6" style="48" customWidth="1"/>
    <col min="9678" max="9678" width="42.109375" style="48" customWidth="1"/>
    <col min="9679" max="9679" width="0" style="48" hidden="1" customWidth="1"/>
    <col min="9680" max="9680" width="12.6640625" style="48" customWidth="1"/>
    <col min="9681" max="9681" width="13.5546875" style="48" customWidth="1"/>
    <col min="9682" max="9682" width="14" style="48" customWidth="1"/>
    <col min="9683" max="9683" width="13.88671875" style="48" customWidth="1"/>
    <col min="9684" max="9684" width="12.5546875" style="48" customWidth="1"/>
    <col min="9685" max="9687" width="12.6640625" style="48" customWidth="1"/>
    <col min="9688" max="9693" width="0" style="48" hidden="1" customWidth="1"/>
    <col min="9694" max="9694" width="12.109375" style="48" customWidth="1"/>
    <col min="9695" max="9695" width="15.109375" style="48" customWidth="1"/>
    <col min="9696" max="9722" width="8" style="48" customWidth="1"/>
    <col min="9723" max="9930" width="8" style="48"/>
    <col min="9931" max="9931" width="19" style="48" customWidth="1"/>
    <col min="9932" max="9932" width="0" style="48" hidden="1" customWidth="1"/>
    <col min="9933" max="9933" width="6" style="48" customWidth="1"/>
    <col min="9934" max="9934" width="42.109375" style="48" customWidth="1"/>
    <col min="9935" max="9935" width="0" style="48" hidden="1" customWidth="1"/>
    <col min="9936" max="9936" width="12.6640625" style="48" customWidth="1"/>
    <col min="9937" max="9937" width="13.5546875" style="48" customWidth="1"/>
    <col min="9938" max="9938" width="14" style="48" customWidth="1"/>
    <col min="9939" max="9939" width="13.88671875" style="48" customWidth="1"/>
    <col min="9940" max="9940" width="12.5546875" style="48" customWidth="1"/>
    <col min="9941" max="9943" width="12.6640625" style="48" customWidth="1"/>
    <col min="9944" max="9949" width="0" style="48" hidden="1" customWidth="1"/>
    <col min="9950" max="9950" width="12.109375" style="48" customWidth="1"/>
    <col min="9951" max="9951" width="15.109375" style="48" customWidth="1"/>
    <col min="9952" max="9978" width="8" style="48" customWidth="1"/>
    <col min="9979" max="10186" width="8" style="48"/>
    <col min="10187" max="10187" width="19" style="48" customWidth="1"/>
    <col min="10188" max="10188" width="0" style="48" hidden="1" customWidth="1"/>
    <col min="10189" max="10189" width="6" style="48" customWidth="1"/>
    <col min="10190" max="10190" width="42.109375" style="48" customWidth="1"/>
    <col min="10191" max="10191" width="0" style="48" hidden="1" customWidth="1"/>
    <col min="10192" max="10192" width="12.6640625" style="48" customWidth="1"/>
    <col min="10193" max="10193" width="13.5546875" style="48" customWidth="1"/>
    <col min="10194" max="10194" width="14" style="48" customWidth="1"/>
    <col min="10195" max="10195" width="13.88671875" style="48" customWidth="1"/>
    <col min="10196" max="10196" width="12.5546875" style="48" customWidth="1"/>
    <col min="10197" max="10199" width="12.6640625" style="48" customWidth="1"/>
    <col min="10200" max="10205" width="0" style="48" hidden="1" customWidth="1"/>
    <col min="10206" max="10206" width="12.109375" style="48" customWidth="1"/>
    <col min="10207" max="10207" width="15.109375" style="48" customWidth="1"/>
    <col min="10208" max="10234" width="8" style="48" customWidth="1"/>
    <col min="10235" max="10442" width="8" style="48"/>
    <col min="10443" max="10443" width="19" style="48" customWidth="1"/>
    <col min="10444" max="10444" width="0" style="48" hidden="1" customWidth="1"/>
    <col min="10445" max="10445" width="6" style="48" customWidth="1"/>
    <col min="10446" max="10446" width="42.109375" style="48" customWidth="1"/>
    <col min="10447" max="10447" width="0" style="48" hidden="1" customWidth="1"/>
    <col min="10448" max="10448" width="12.6640625" style="48" customWidth="1"/>
    <col min="10449" max="10449" width="13.5546875" style="48" customWidth="1"/>
    <col min="10450" max="10450" width="14" style="48" customWidth="1"/>
    <col min="10451" max="10451" width="13.88671875" style="48" customWidth="1"/>
    <col min="10452" max="10452" width="12.5546875" style="48" customWidth="1"/>
    <col min="10453" max="10455" width="12.6640625" style="48" customWidth="1"/>
    <col min="10456" max="10461" width="0" style="48" hidden="1" customWidth="1"/>
    <col min="10462" max="10462" width="12.109375" style="48" customWidth="1"/>
    <col min="10463" max="10463" width="15.109375" style="48" customWidth="1"/>
    <col min="10464" max="10490" width="8" style="48" customWidth="1"/>
    <col min="10491" max="10698" width="8" style="48"/>
    <col min="10699" max="10699" width="19" style="48" customWidth="1"/>
    <col min="10700" max="10700" width="0" style="48" hidden="1" customWidth="1"/>
    <col min="10701" max="10701" width="6" style="48" customWidth="1"/>
    <col min="10702" max="10702" width="42.109375" style="48" customWidth="1"/>
    <col min="10703" max="10703" width="0" style="48" hidden="1" customWidth="1"/>
    <col min="10704" max="10704" width="12.6640625" style="48" customWidth="1"/>
    <col min="10705" max="10705" width="13.5546875" style="48" customWidth="1"/>
    <col min="10706" max="10706" width="14" style="48" customWidth="1"/>
    <col min="10707" max="10707" width="13.88671875" style="48" customWidth="1"/>
    <col min="10708" max="10708" width="12.5546875" style="48" customWidth="1"/>
    <col min="10709" max="10711" width="12.6640625" style="48" customWidth="1"/>
    <col min="10712" max="10717" width="0" style="48" hidden="1" customWidth="1"/>
    <col min="10718" max="10718" width="12.109375" style="48" customWidth="1"/>
    <col min="10719" max="10719" width="15.109375" style="48" customWidth="1"/>
    <col min="10720" max="10746" width="8" style="48" customWidth="1"/>
    <col min="10747" max="10954" width="8" style="48"/>
    <col min="10955" max="10955" width="19" style="48" customWidth="1"/>
    <col min="10956" max="10956" width="0" style="48" hidden="1" customWidth="1"/>
    <col min="10957" max="10957" width="6" style="48" customWidth="1"/>
    <col min="10958" max="10958" width="42.109375" style="48" customWidth="1"/>
    <col min="10959" max="10959" width="0" style="48" hidden="1" customWidth="1"/>
    <col min="10960" max="10960" width="12.6640625" style="48" customWidth="1"/>
    <col min="10961" max="10961" width="13.5546875" style="48" customWidth="1"/>
    <col min="10962" max="10962" width="14" style="48" customWidth="1"/>
    <col min="10963" max="10963" width="13.88671875" style="48" customWidth="1"/>
    <col min="10964" max="10964" width="12.5546875" style="48" customWidth="1"/>
    <col min="10965" max="10967" width="12.6640625" style="48" customWidth="1"/>
    <col min="10968" max="10973" width="0" style="48" hidden="1" customWidth="1"/>
    <col min="10974" max="10974" width="12.109375" style="48" customWidth="1"/>
    <col min="10975" max="10975" width="15.109375" style="48" customWidth="1"/>
    <col min="10976" max="11002" width="8" style="48" customWidth="1"/>
    <col min="11003" max="11210" width="8" style="48"/>
    <col min="11211" max="11211" width="19" style="48" customWidth="1"/>
    <col min="11212" max="11212" width="0" style="48" hidden="1" customWidth="1"/>
    <col min="11213" max="11213" width="6" style="48" customWidth="1"/>
    <col min="11214" max="11214" width="42.109375" style="48" customWidth="1"/>
    <col min="11215" max="11215" width="0" style="48" hidden="1" customWidth="1"/>
    <col min="11216" max="11216" width="12.6640625" style="48" customWidth="1"/>
    <col min="11217" max="11217" width="13.5546875" style="48" customWidth="1"/>
    <col min="11218" max="11218" width="14" style="48" customWidth="1"/>
    <col min="11219" max="11219" width="13.88671875" style="48" customWidth="1"/>
    <col min="11220" max="11220" width="12.5546875" style="48" customWidth="1"/>
    <col min="11221" max="11223" width="12.6640625" style="48" customWidth="1"/>
    <col min="11224" max="11229" width="0" style="48" hidden="1" customWidth="1"/>
    <col min="11230" max="11230" width="12.109375" style="48" customWidth="1"/>
    <col min="11231" max="11231" width="15.109375" style="48" customWidth="1"/>
    <col min="11232" max="11258" width="8" style="48" customWidth="1"/>
    <col min="11259" max="11466" width="8" style="48"/>
    <col min="11467" max="11467" width="19" style="48" customWidth="1"/>
    <col min="11468" max="11468" width="0" style="48" hidden="1" customWidth="1"/>
    <col min="11469" max="11469" width="6" style="48" customWidth="1"/>
    <col min="11470" max="11470" width="42.109375" style="48" customWidth="1"/>
    <col min="11471" max="11471" width="0" style="48" hidden="1" customWidth="1"/>
    <col min="11472" max="11472" width="12.6640625" style="48" customWidth="1"/>
    <col min="11473" max="11473" width="13.5546875" style="48" customWidth="1"/>
    <col min="11474" max="11474" width="14" style="48" customWidth="1"/>
    <col min="11475" max="11475" width="13.88671875" style="48" customWidth="1"/>
    <col min="11476" max="11476" width="12.5546875" style="48" customWidth="1"/>
    <col min="11477" max="11479" width="12.6640625" style="48" customWidth="1"/>
    <col min="11480" max="11485" width="0" style="48" hidden="1" customWidth="1"/>
    <col min="11486" max="11486" width="12.109375" style="48" customWidth="1"/>
    <col min="11487" max="11487" width="15.109375" style="48" customWidth="1"/>
    <col min="11488" max="11514" width="8" style="48" customWidth="1"/>
    <col min="11515" max="11722" width="8" style="48"/>
    <col min="11723" max="11723" width="19" style="48" customWidth="1"/>
    <col min="11724" max="11724" width="0" style="48" hidden="1" customWidth="1"/>
    <col min="11725" max="11725" width="6" style="48" customWidth="1"/>
    <col min="11726" max="11726" width="42.109375" style="48" customWidth="1"/>
    <col min="11727" max="11727" width="0" style="48" hidden="1" customWidth="1"/>
    <col min="11728" max="11728" width="12.6640625" style="48" customWidth="1"/>
    <col min="11729" max="11729" width="13.5546875" style="48" customWidth="1"/>
    <col min="11730" max="11730" width="14" style="48" customWidth="1"/>
    <col min="11731" max="11731" width="13.88671875" style="48" customWidth="1"/>
    <col min="11732" max="11732" width="12.5546875" style="48" customWidth="1"/>
    <col min="11733" max="11735" width="12.6640625" style="48" customWidth="1"/>
    <col min="11736" max="11741" width="0" style="48" hidden="1" customWidth="1"/>
    <col min="11742" max="11742" width="12.109375" style="48" customWidth="1"/>
    <col min="11743" max="11743" width="15.109375" style="48" customWidth="1"/>
    <col min="11744" max="11770" width="8" style="48" customWidth="1"/>
    <col min="11771" max="11978" width="8" style="48"/>
    <col min="11979" max="11979" width="19" style="48" customWidth="1"/>
    <col min="11980" max="11980" width="0" style="48" hidden="1" customWidth="1"/>
    <col min="11981" max="11981" width="6" style="48" customWidth="1"/>
    <col min="11982" max="11982" width="42.109375" style="48" customWidth="1"/>
    <col min="11983" max="11983" width="0" style="48" hidden="1" customWidth="1"/>
    <col min="11984" max="11984" width="12.6640625" style="48" customWidth="1"/>
    <col min="11985" max="11985" width="13.5546875" style="48" customWidth="1"/>
    <col min="11986" max="11986" width="14" style="48" customWidth="1"/>
    <col min="11987" max="11987" width="13.88671875" style="48" customWidth="1"/>
    <col min="11988" max="11988" width="12.5546875" style="48" customWidth="1"/>
    <col min="11989" max="11991" width="12.6640625" style="48" customWidth="1"/>
    <col min="11992" max="11997" width="0" style="48" hidden="1" customWidth="1"/>
    <col min="11998" max="11998" width="12.109375" style="48" customWidth="1"/>
    <col min="11999" max="11999" width="15.109375" style="48" customWidth="1"/>
    <col min="12000" max="12026" width="8" style="48" customWidth="1"/>
    <col min="12027" max="12234" width="8" style="48"/>
    <col min="12235" max="12235" width="19" style="48" customWidth="1"/>
    <col min="12236" max="12236" width="0" style="48" hidden="1" customWidth="1"/>
    <col min="12237" max="12237" width="6" style="48" customWidth="1"/>
    <col min="12238" max="12238" width="42.109375" style="48" customWidth="1"/>
    <col min="12239" max="12239" width="0" style="48" hidden="1" customWidth="1"/>
    <col min="12240" max="12240" width="12.6640625" style="48" customWidth="1"/>
    <col min="12241" max="12241" width="13.5546875" style="48" customWidth="1"/>
    <col min="12242" max="12242" width="14" style="48" customWidth="1"/>
    <col min="12243" max="12243" width="13.88671875" style="48" customWidth="1"/>
    <col min="12244" max="12244" width="12.5546875" style="48" customWidth="1"/>
    <col min="12245" max="12247" width="12.6640625" style="48" customWidth="1"/>
    <col min="12248" max="12253" width="0" style="48" hidden="1" customWidth="1"/>
    <col min="12254" max="12254" width="12.109375" style="48" customWidth="1"/>
    <col min="12255" max="12255" width="15.109375" style="48" customWidth="1"/>
    <col min="12256" max="12282" width="8" style="48" customWidth="1"/>
    <col min="12283" max="12490" width="8" style="48"/>
    <col min="12491" max="12491" width="19" style="48" customWidth="1"/>
    <col min="12492" max="12492" width="0" style="48" hidden="1" customWidth="1"/>
    <col min="12493" max="12493" width="6" style="48" customWidth="1"/>
    <col min="12494" max="12494" width="42.109375" style="48" customWidth="1"/>
    <col min="12495" max="12495" width="0" style="48" hidden="1" customWidth="1"/>
    <col min="12496" max="12496" width="12.6640625" style="48" customWidth="1"/>
    <col min="12497" max="12497" width="13.5546875" style="48" customWidth="1"/>
    <col min="12498" max="12498" width="14" style="48" customWidth="1"/>
    <col min="12499" max="12499" width="13.88671875" style="48" customWidth="1"/>
    <col min="12500" max="12500" width="12.5546875" style="48" customWidth="1"/>
    <col min="12501" max="12503" width="12.6640625" style="48" customWidth="1"/>
    <col min="12504" max="12509" width="0" style="48" hidden="1" customWidth="1"/>
    <col min="12510" max="12510" width="12.109375" style="48" customWidth="1"/>
    <col min="12511" max="12511" width="15.109375" style="48" customWidth="1"/>
    <col min="12512" max="12538" width="8" style="48" customWidth="1"/>
    <col min="12539" max="12746" width="8" style="48"/>
    <col min="12747" max="12747" width="19" style="48" customWidth="1"/>
    <col min="12748" max="12748" width="0" style="48" hidden="1" customWidth="1"/>
    <col min="12749" max="12749" width="6" style="48" customWidth="1"/>
    <col min="12750" max="12750" width="42.109375" style="48" customWidth="1"/>
    <col min="12751" max="12751" width="0" style="48" hidden="1" customWidth="1"/>
    <col min="12752" max="12752" width="12.6640625" style="48" customWidth="1"/>
    <col min="12753" max="12753" width="13.5546875" style="48" customWidth="1"/>
    <col min="12754" max="12754" width="14" style="48" customWidth="1"/>
    <col min="12755" max="12755" width="13.88671875" style="48" customWidth="1"/>
    <col min="12756" max="12756" width="12.5546875" style="48" customWidth="1"/>
    <col min="12757" max="12759" width="12.6640625" style="48" customWidth="1"/>
    <col min="12760" max="12765" width="0" style="48" hidden="1" customWidth="1"/>
    <col min="12766" max="12766" width="12.109375" style="48" customWidth="1"/>
    <col min="12767" max="12767" width="15.109375" style="48" customWidth="1"/>
    <col min="12768" max="12794" width="8" style="48" customWidth="1"/>
    <col min="12795" max="13002" width="8" style="48"/>
    <col min="13003" max="13003" width="19" style="48" customWidth="1"/>
    <col min="13004" max="13004" width="0" style="48" hidden="1" customWidth="1"/>
    <col min="13005" max="13005" width="6" style="48" customWidth="1"/>
    <col min="13006" max="13006" width="42.109375" style="48" customWidth="1"/>
    <col min="13007" max="13007" width="0" style="48" hidden="1" customWidth="1"/>
    <col min="13008" max="13008" width="12.6640625" style="48" customWidth="1"/>
    <col min="13009" max="13009" width="13.5546875" style="48" customWidth="1"/>
    <col min="13010" max="13010" width="14" style="48" customWidth="1"/>
    <col min="13011" max="13011" width="13.88671875" style="48" customWidth="1"/>
    <col min="13012" max="13012" width="12.5546875" style="48" customWidth="1"/>
    <col min="13013" max="13015" width="12.6640625" style="48" customWidth="1"/>
    <col min="13016" max="13021" width="0" style="48" hidden="1" customWidth="1"/>
    <col min="13022" max="13022" width="12.109375" style="48" customWidth="1"/>
    <col min="13023" max="13023" width="15.109375" style="48" customWidth="1"/>
    <col min="13024" max="13050" width="8" style="48" customWidth="1"/>
    <col min="13051" max="13258" width="8" style="48"/>
    <col min="13259" max="13259" width="19" style="48" customWidth="1"/>
    <col min="13260" max="13260" width="0" style="48" hidden="1" customWidth="1"/>
    <col min="13261" max="13261" width="6" style="48" customWidth="1"/>
    <col min="13262" max="13262" width="42.109375" style="48" customWidth="1"/>
    <col min="13263" max="13263" width="0" style="48" hidden="1" customWidth="1"/>
    <col min="13264" max="13264" width="12.6640625" style="48" customWidth="1"/>
    <col min="13265" max="13265" width="13.5546875" style="48" customWidth="1"/>
    <col min="13266" max="13266" width="14" style="48" customWidth="1"/>
    <col min="13267" max="13267" width="13.88671875" style="48" customWidth="1"/>
    <col min="13268" max="13268" width="12.5546875" style="48" customWidth="1"/>
    <col min="13269" max="13271" width="12.6640625" style="48" customWidth="1"/>
    <col min="13272" max="13277" width="0" style="48" hidden="1" customWidth="1"/>
    <col min="13278" max="13278" width="12.109375" style="48" customWidth="1"/>
    <col min="13279" max="13279" width="15.109375" style="48" customWidth="1"/>
    <col min="13280" max="13306" width="8" style="48" customWidth="1"/>
    <col min="13307" max="13514" width="8" style="48"/>
    <col min="13515" max="13515" width="19" style="48" customWidth="1"/>
    <col min="13516" max="13516" width="0" style="48" hidden="1" customWidth="1"/>
    <col min="13517" max="13517" width="6" style="48" customWidth="1"/>
    <col min="13518" max="13518" width="42.109375" style="48" customWidth="1"/>
    <col min="13519" max="13519" width="0" style="48" hidden="1" customWidth="1"/>
    <col min="13520" max="13520" width="12.6640625" style="48" customWidth="1"/>
    <col min="13521" max="13521" width="13.5546875" style="48" customWidth="1"/>
    <col min="13522" max="13522" width="14" style="48" customWidth="1"/>
    <col min="13523" max="13523" width="13.88671875" style="48" customWidth="1"/>
    <col min="13524" max="13524" width="12.5546875" style="48" customWidth="1"/>
    <col min="13525" max="13527" width="12.6640625" style="48" customWidth="1"/>
    <col min="13528" max="13533" width="0" style="48" hidden="1" customWidth="1"/>
    <col min="13534" max="13534" width="12.109375" style="48" customWidth="1"/>
    <col min="13535" max="13535" width="15.109375" style="48" customWidth="1"/>
    <col min="13536" max="13562" width="8" style="48" customWidth="1"/>
    <col min="13563" max="13770" width="8" style="48"/>
    <col min="13771" max="13771" width="19" style="48" customWidth="1"/>
    <col min="13772" max="13772" width="0" style="48" hidden="1" customWidth="1"/>
    <col min="13773" max="13773" width="6" style="48" customWidth="1"/>
    <col min="13774" max="13774" width="42.109375" style="48" customWidth="1"/>
    <col min="13775" max="13775" width="0" style="48" hidden="1" customWidth="1"/>
    <col min="13776" max="13776" width="12.6640625" style="48" customWidth="1"/>
    <col min="13777" max="13777" width="13.5546875" style="48" customWidth="1"/>
    <col min="13778" max="13778" width="14" style="48" customWidth="1"/>
    <col min="13779" max="13779" width="13.88671875" style="48" customWidth="1"/>
    <col min="13780" max="13780" width="12.5546875" style="48" customWidth="1"/>
    <col min="13781" max="13783" width="12.6640625" style="48" customWidth="1"/>
    <col min="13784" max="13789" width="0" style="48" hidden="1" customWidth="1"/>
    <col min="13790" max="13790" width="12.109375" style="48" customWidth="1"/>
    <col min="13791" max="13791" width="15.109375" style="48" customWidth="1"/>
    <col min="13792" max="13818" width="8" style="48" customWidth="1"/>
    <col min="13819" max="14026" width="8" style="48"/>
    <col min="14027" max="14027" width="19" style="48" customWidth="1"/>
    <col min="14028" max="14028" width="0" style="48" hidden="1" customWidth="1"/>
    <col min="14029" max="14029" width="6" style="48" customWidth="1"/>
    <col min="14030" max="14030" width="42.109375" style="48" customWidth="1"/>
    <col min="14031" max="14031" width="0" style="48" hidden="1" customWidth="1"/>
    <col min="14032" max="14032" width="12.6640625" style="48" customWidth="1"/>
    <col min="14033" max="14033" width="13.5546875" style="48" customWidth="1"/>
    <col min="14034" max="14034" width="14" style="48" customWidth="1"/>
    <col min="14035" max="14035" width="13.88671875" style="48" customWidth="1"/>
    <col min="14036" max="14036" width="12.5546875" style="48" customWidth="1"/>
    <col min="14037" max="14039" width="12.6640625" style="48" customWidth="1"/>
    <col min="14040" max="14045" width="0" style="48" hidden="1" customWidth="1"/>
    <col min="14046" max="14046" width="12.109375" style="48" customWidth="1"/>
    <col min="14047" max="14047" width="15.109375" style="48" customWidth="1"/>
    <col min="14048" max="14074" width="8" style="48" customWidth="1"/>
    <col min="14075" max="14282" width="8" style="48"/>
    <col min="14283" max="14283" width="19" style="48" customWidth="1"/>
    <col min="14284" max="14284" width="0" style="48" hidden="1" customWidth="1"/>
    <col min="14285" max="14285" width="6" style="48" customWidth="1"/>
    <col min="14286" max="14286" width="42.109375" style="48" customWidth="1"/>
    <col min="14287" max="14287" width="0" style="48" hidden="1" customWidth="1"/>
    <col min="14288" max="14288" width="12.6640625" style="48" customWidth="1"/>
    <col min="14289" max="14289" width="13.5546875" style="48" customWidth="1"/>
    <col min="14290" max="14290" width="14" style="48" customWidth="1"/>
    <col min="14291" max="14291" width="13.88671875" style="48" customWidth="1"/>
    <col min="14292" max="14292" width="12.5546875" style="48" customWidth="1"/>
    <col min="14293" max="14295" width="12.6640625" style="48" customWidth="1"/>
    <col min="14296" max="14301" width="0" style="48" hidden="1" customWidth="1"/>
    <col min="14302" max="14302" width="12.109375" style="48" customWidth="1"/>
    <col min="14303" max="14303" width="15.109375" style="48" customWidth="1"/>
    <col min="14304" max="14330" width="8" style="48" customWidth="1"/>
    <col min="14331" max="14538" width="8" style="48"/>
    <col min="14539" max="14539" width="19" style="48" customWidth="1"/>
    <col min="14540" max="14540" width="0" style="48" hidden="1" customWidth="1"/>
    <col min="14541" max="14541" width="6" style="48" customWidth="1"/>
    <col min="14542" max="14542" width="42.109375" style="48" customWidth="1"/>
    <col min="14543" max="14543" width="0" style="48" hidden="1" customWidth="1"/>
    <col min="14544" max="14544" width="12.6640625" style="48" customWidth="1"/>
    <col min="14545" max="14545" width="13.5546875" style="48" customWidth="1"/>
    <col min="14546" max="14546" width="14" style="48" customWidth="1"/>
    <col min="14547" max="14547" width="13.88671875" style="48" customWidth="1"/>
    <col min="14548" max="14548" width="12.5546875" style="48" customWidth="1"/>
    <col min="14549" max="14551" width="12.6640625" style="48" customWidth="1"/>
    <col min="14552" max="14557" width="0" style="48" hidden="1" customWidth="1"/>
    <col min="14558" max="14558" width="12.109375" style="48" customWidth="1"/>
    <col min="14559" max="14559" width="15.109375" style="48" customWidth="1"/>
    <col min="14560" max="14586" width="8" style="48" customWidth="1"/>
    <col min="14587" max="14794" width="8" style="48"/>
    <col min="14795" max="14795" width="19" style="48" customWidth="1"/>
    <col min="14796" max="14796" width="0" style="48" hidden="1" customWidth="1"/>
    <col min="14797" max="14797" width="6" style="48" customWidth="1"/>
    <col min="14798" max="14798" width="42.109375" style="48" customWidth="1"/>
    <col min="14799" max="14799" width="0" style="48" hidden="1" customWidth="1"/>
    <col min="14800" max="14800" width="12.6640625" style="48" customWidth="1"/>
    <col min="14801" max="14801" width="13.5546875" style="48" customWidth="1"/>
    <col min="14802" max="14802" width="14" style="48" customWidth="1"/>
    <col min="14803" max="14803" width="13.88671875" style="48" customWidth="1"/>
    <col min="14804" max="14804" width="12.5546875" style="48" customWidth="1"/>
    <col min="14805" max="14807" width="12.6640625" style="48" customWidth="1"/>
    <col min="14808" max="14813" width="0" style="48" hidden="1" customWidth="1"/>
    <col min="14814" max="14814" width="12.109375" style="48" customWidth="1"/>
    <col min="14815" max="14815" width="15.109375" style="48" customWidth="1"/>
    <col min="14816" max="14842" width="8" style="48" customWidth="1"/>
    <col min="14843" max="15050" width="8" style="48"/>
    <col min="15051" max="15051" width="19" style="48" customWidth="1"/>
    <col min="15052" max="15052" width="0" style="48" hidden="1" customWidth="1"/>
    <col min="15053" max="15053" width="6" style="48" customWidth="1"/>
    <col min="15054" max="15054" width="42.109375" style="48" customWidth="1"/>
    <col min="15055" max="15055" width="0" style="48" hidden="1" customWidth="1"/>
    <col min="15056" max="15056" width="12.6640625" style="48" customWidth="1"/>
    <col min="15057" max="15057" width="13.5546875" style="48" customWidth="1"/>
    <col min="15058" max="15058" width="14" style="48" customWidth="1"/>
    <col min="15059" max="15059" width="13.88671875" style="48" customWidth="1"/>
    <col min="15060" max="15060" width="12.5546875" style="48" customWidth="1"/>
    <col min="15061" max="15063" width="12.6640625" style="48" customWidth="1"/>
    <col min="15064" max="15069" width="0" style="48" hidden="1" customWidth="1"/>
    <col min="15070" max="15070" width="12.109375" style="48" customWidth="1"/>
    <col min="15071" max="15071" width="15.109375" style="48" customWidth="1"/>
    <col min="15072" max="15098" width="8" style="48" customWidth="1"/>
    <col min="15099" max="15306" width="8" style="48"/>
    <col min="15307" max="15307" width="19" style="48" customWidth="1"/>
    <col min="15308" max="15308" width="0" style="48" hidden="1" customWidth="1"/>
    <col min="15309" max="15309" width="6" style="48" customWidth="1"/>
    <col min="15310" max="15310" width="42.109375" style="48" customWidth="1"/>
    <col min="15311" max="15311" width="0" style="48" hidden="1" customWidth="1"/>
    <col min="15312" max="15312" width="12.6640625" style="48" customWidth="1"/>
    <col min="15313" max="15313" width="13.5546875" style="48" customWidth="1"/>
    <col min="15314" max="15314" width="14" style="48" customWidth="1"/>
    <col min="15315" max="15315" width="13.88671875" style="48" customWidth="1"/>
    <col min="15316" max="15316" width="12.5546875" style="48" customWidth="1"/>
    <col min="15317" max="15319" width="12.6640625" style="48" customWidth="1"/>
    <col min="15320" max="15325" width="0" style="48" hidden="1" customWidth="1"/>
    <col min="15326" max="15326" width="12.109375" style="48" customWidth="1"/>
    <col min="15327" max="15327" width="15.109375" style="48" customWidth="1"/>
    <col min="15328" max="15354" width="8" style="48" customWidth="1"/>
    <col min="15355" max="15562" width="8" style="48"/>
    <col min="15563" max="15563" width="19" style="48" customWidth="1"/>
    <col min="15564" max="15564" width="0" style="48" hidden="1" customWidth="1"/>
    <col min="15565" max="15565" width="6" style="48" customWidth="1"/>
    <col min="15566" max="15566" width="42.109375" style="48" customWidth="1"/>
    <col min="15567" max="15567" width="0" style="48" hidden="1" customWidth="1"/>
    <col min="15568" max="15568" width="12.6640625" style="48" customWidth="1"/>
    <col min="15569" max="15569" width="13.5546875" style="48" customWidth="1"/>
    <col min="15570" max="15570" width="14" style="48" customWidth="1"/>
    <col min="15571" max="15571" width="13.88671875" style="48" customWidth="1"/>
    <col min="15572" max="15572" width="12.5546875" style="48" customWidth="1"/>
    <col min="15573" max="15575" width="12.6640625" style="48" customWidth="1"/>
    <col min="15576" max="15581" width="0" style="48" hidden="1" customWidth="1"/>
    <col min="15582" max="15582" width="12.109375" style="48" customWidth="1"/>
    <col min="15583" max="15583" width="15.109375" style="48" customWidth="1"/>
    <col min="15584" max="15610" width="8" style="48" customWidth="1"/>
    <col min="15611" max="16384" width="8" style="48"/>
  </cols>
  <sheetData>
    <row r="1" spans="1:48" ht="86.25" customHeight="1">
      <c r="B1" s="63"/>
      <c r="C1" s="3"/>
      <c r="D1" s="4"/>
      <c r="K1" s="112" t="s">
        <v>48</v>
      </c>
      <c r="L1" s="112"/>
      <c r="M1" s="112"/>
      <c r="N1" s="112"/>
    </row>
    <row r="2" spans="1:48" s="1" customFormat="1" ht="77.25" customHeight="1">
      <c r="B2" s="2"/>
      <c r="C2" s="3"/>
      <c r="D2" s="4"/>
      <c r="E2" s="3"/>
      <c r="F2" s="3"/>
      <c r="G2" s="3"/>
      <c r="H2" s="3"/>
      <c r="I2" s="5"/>
      <c r="J2" s="5"/>
      <c r="K2" s="112" t="s">
        <v>49</v>
      </c>
      <c r="L2" s="112"/>
      <c r="M2" s="112"/>
      <c r="N2" s="112"/>
      <c r="O2" s="6"/>
      <c r="P2" s="6"/>
      <c r="Q2" s="6"/>
    </row>
    <row r="3" spans="1:48" s="1" customFormat="1" ht="17.399999999999999">
      <c r="A3" s="6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6"/>
      <c r="P3" s="6"/>
      <c r="Q3" s="7"/>
    </row>
    <row r="4" spans="1:48" s="1" customFormat="1" ht="16.2" thickBot="1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9" t="s">
        <v>18</v>
      </c>
      <c r="O4" s="7"/>
      <c r="P4" s="7"/>
      <c r="Q4" s="7"/>
    </row>
    <row r="5" spans="1:48" s="18" customFormat="1" ht="49.5" customHeight="1" thickBot="1">
      <c r="A5" s="12"/>
      <c r="B5" s="13"/>
      <c r="C5" s="54" t="s">
        <v>0</v>
      </c>
      <c r="D5" s="113" t="s">
        <v>1</v>
      </c>
      <c r="E5" s="58" t="s">
        <v>8</v>
      </c>
      <c r="F5" s="60" t="s">
        <v>9</v>
      </c>
      <c r="G5" s="60" t="s">
        <v>10</v>
      </c>
      <c r="H5" s="60" t="s">
        <v>11</v>
      </c>
      <c r="I5" s="60" t="s">
        <v>12</v>
      </c>
      <c r="J5" s="60" t="s">
        <v>13</v>
      </c>
      <c r="K5" s="60" t="s">
        <v>14</v>
      </c>
      <c r="L5" s="60" t="s">
        <v>15</v>
      </c>
      <c r="M5" s="60" t="s">
        <v>19</v>
      </c>
      <c r="N5" s="60" t="s">
        <v>17</v>
      </c>
      <c r="O5" s="57" t="s">
        <v>16</v>
      </c>
      <c r="P5" s="53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2" thickBot="1">
      <c r="A6" s="19"/>
      <c r="B6" s="20" t="s">
        <v>3</v>
      </c>
      <c r="C6" s="21" t="s">
        <v>4</v>
      </c>
      <c r="D6" s="113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39" customFormat="1" ht="51" customHeight="1">
      <c r="A7" s="32"/>
      <c r="B7" s="33" t="s">
        <v>5</v>
      </c>
      <c r="C7" s="68" t="s">
        <v>21</v>
      </c>
      <c r="D7" s="85"/>
      <c r="E7" s="64">
        <f>SUM(F7:N7)</f>
        <v>6764100</v>
      </c>
      <c r="F7" s="65">
        <v>608070</v>
      </c>
      <c r="G7" s="65">
        <v>898610</v>
      </c>
      <c r="H7" s="65">
        <v>402250</v>
      </c>
      <c r="I7" s="65">
        <v>333500</v>
      </c>
      <c r="J7" s="65">
        <v>588430</v>
      </c>
      <c r="K7" s="65">
        <v>599890</v>
      </c>
      <c r="L7" s="65">
        <v>512320</v>
      </c>
      <c r="M7" s="65">
        <v>2289890</v>
      </c>
      <c r="N7" s="65">
        <v>531140</v>
      </c>
      <c r="O7" s="34"/>
      <c r="P7" s="35"/>
      <c r="Q7" s="35"/>
      <c r="R7" s="35"/>
      <c r="S7" s="35"/>
      <c r="T7" s="36"/>
      <c r="U7" s="38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39" customFormat="1" ht="54.75" customHeight="1">
      <c r="A8" s="32"/>
      <c r="B8" s="41" t="s">
        <v>6</v>
      </c>
      <c r="C8" s="68" t="s">
        <v>22</v>
      </c>
      <c r="D8" s="86"/>
      <c r="E8" s="64">
        <f>SUM(F8:N8)</f>
        <v>17093700</v>
      </c>
      <c r="F8" s="65">
        <v>2247500</v>
      </c>
      <c r="G8" s="65">
        <v>2164000</v>
      </c>
      <c r="H8" s="65">
        <v>1955500</v>
      </c>
      <c r="I8" s="65">
        <v>1767000</v>
      </c>
      <c r="J8" s="65">
        <f>2728500-650000</f>
        <v>2078500</v>
      </c>
      <c r="K8" s="65">
        <v>2492500</v>
      </c>
      <c r="L8" s="65">
        <v>1158000</v>
      </c>
      <c r="M8" s="65">
        <v>1229200</v>
      </c>
      <c r="N8" s="65">
        <v>2001500</v>
      </c>
      <c r="O8" s="42"/>
      <c r="P8" s="43"/>
      <c r="Q8" s="43"/>
      <c r="R8" s="40"/>
      <c r="S8" s="40"/>
      <c r="T8" s="44"/>
      <c r="U8" s="38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s="39" customFormat="1" ht="49.5" customHeight="1">
      <c r="A9" s="32"/>
      <c r="B9" s="33" t="s">
        <v>7</v>
      </c>
      <c r="C9" s="68" t="s">
        <v>20</v>
      </c>
      <c r="D9" s="87"/>
      <c r="E9" s="64">
        <f>SUM(F9:N9)</f>
        <v>542700</v>
      </c>
      <c r="F9" s="65">
        <v>60900</v>
      </c>
      <c r="G9" s="65">
        <v>143400</v>
      </c>
      <c r="H9" s="65">
        <v>47400</v>
      </c>
      <c r="I9" s="65">
        <v>47400</v>
      </c>
      <c r="J9" s="65">
        <v>60900</v>
      </c>
      <c r="K9" s="65">
        <v>60900</v>
      </c>
      <c r="L9" s="65">
        <v>60900</v>
      </c>
      <c r="M9" s="65">
        <v>0</v>
      </c>
      <c r="N9" s="65">
        <v>60900</v>
      </c>
      <c r="O9" s="45"/>
      <c r="P9" s="46"/>
      <c r="Q9" s="46"/>
      <c r="R9" s="46"/>
      <c r="S9" s="46"/>
      <c r="T9" s="47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39" customFormat="1" ht="23.25" hidden="1" customHeight="1">
      <c r="A10" s="32"/>
      <c r="B10" s="33" t="s">
        <v>24</v>
      </c>
      <c r="C10" s="68" t="s">
        <v>25</v>
      </c>
      <c r="D10" s="87"/>
      <c r="E10" s="64">
        <f>SUM(F10:N10)</f>
        <v>0</v>
      </c>
      <c r="F10" s="65">
        <f>F11+F12+F13+F14+F15+F16</f>
        <v>0</v>
      </c>
      <c r="G10" s="65">
        <f t="shared" ref="G10:N10" si="0">G11+G12+G13+G14+G15+G16</f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45"/>
      <c r="P10" s="46"/>
      <c r="Q10" s="46"/>
      <c r="R10" s="46"/>
      <c r="S10" s="46"/>
      <c r="T10" s="47"/>
      <c r="U10" s="3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9" customFormat="1" ht="33" hidden="1" customHeight="1">
      <c r="A11" s="32"/>
      <c r="B11" s="33" t="s">
        <v>27</v>
      </c>
      <c r="C11" s="68" t="s">
        <v>33</v>
      </c>
      <c r="D11" s="87"/>
      <c r="E11" s="66">
        <f t="shared" ref="E11:E21" si="1">SUM(F11:N11)</f>
        <v>0</v>
      </c>
      <c r="F11" s="65"/>
      <c r="G11" s="65"/>
      <c r="H11" s="65"/>
      <c r="I11" s="65"/>
      <c r="J11" s="65"/>
      <c r="K11" s="65"/>
      <c r="L11" s="65"/>
      <c r="M11" s="65"/>
      <c r="N11" s="65"/>
      <c r="O11" s="45"/>
      <c r="P11" s="46"/>
      <c r="Q11" s="46"/>
      <c r="R11" s="46"/>
      <c r="S11" s="46"/>
      <c r="T11" s="47"/>
      <c r="U11" s="3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s="39" customFormat="1" ht="44.25" hidden="1" customHeight="1">
      <c r="A12" s="32"/>
      <c r="B12" s="33" t="s">
        <v>28</v>
      </c>
      <c r="C12" s="68" t="s">
        <v>26</v>
      </c>
      <c r="D12" s="87"/>
      <c r="E12" s="66">
        <f t="shared" si="1"/>
        <v>0</v>
      </c>
      <c r="F12" s="65"/>
      <c r="G12" s="65"/>
      <c r="H12" s="65"/>
      <c r="I12" s="65"/>
      <c r="J12" s="65"/>
      <c r="K12" s="65"/>
      <c r="L12" s="65"/>
      <c r="M12" s="65"/>
      <c r="N12" s="65"/>
      <c r="O12" s="45"/>
      <c r="P12" s="46"/>
      <c r="Q12" s="46"/>
      <c r="R12" s="46"/>
      <c r="S12" s="46"/>
      <c r="T12" s="47"/>
      <c r="U12" s="38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s="39" customFormat="1" ht="33" hidden="1" customHeight="1">
      <c r="A13" s="32"/>
      <c r="B13" s="33" t="s">
        <v>36</v>
      </c>
      <c r="C13" s="68" t="s">
        <v>38</v>
      </c>
      <c r="D13" s="87"/>
      <c r="E13" s="66">
        <f t="shared" si="1"/>
        <v>0</v>
      </c>
      <c r="F13" s="65"/>
      <c r="G13" s="65"/>
      <c r="H13" s="65"/>
      <c r="I13" s="65"/>
      <c r="J13" s="65"/>
      <c r="K13" s="65"/>
      <c r="L13" s="65"/>
      <c r="M13" s="65"/>
      <c r="N13" s="65"/>
      <c r="O13" s="45"/>
      <c r="P13" s="46"/>
      <c r="Q13" s="46"/>
      <c r="R13" s="46"/>
      <c r="S13" s="46"/>
      <c r="T13" s="47"/>
      <c r="U13" s="38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39" customFormat="1" ht="38.25" hidden="1" customHeight="1">
      <c r="A14" s="32"/>
      <c r="B14" s="33" t="s">
        <v>37</v>
      </c>
      <c r="C14" s="68" t="s">
        <v>39</v>
      </c>
      <c r="D14" s="87"/>
      <c r="E14" s="66">
        <f t="shared" si="1"/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45"/>
      <c r="P14" s="46"/>
      <c r="Q14" s="46"/>
      <c r="R14" s="46"/>
      <c r="S14" s="46"/>
      <c r="T14" s="47"/>
      <c r="U14" s="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9" customFormat="1" ht="38.25" hidden="1" customHeight="1">
      <c r="A15" s="32"/>
      <c r="B15" s="33" t="s">
        <v>29</v>
      </c>
      <c r="C15" s="68" t="s">
        <v>40</v>
      </c>
      <c r="D15" s="87"/>
      <c r="E15" s="66">
        <f t="shared" si="1"/>
        <v>0</v>
      </c>
      <c r="F15" s="65"/>
      <c r="G15" s="65"/>
      <c r="H15" s="65"/>
      <c r="I15" s="65"/>
      <c r="J15" s="65"/>
      <c r="K15" s="65"/>
      <c r="L15" s="65"/>
      <c r="M15" s="65"/>
      <c r="N15" s="65"/>
      <c r="O15" s="45"/>
      <c r="P15" s="46"/>
      <c r="Q15" s="46"/>
      <c r="R15" s="46"/>
      <c r="S15" s="46"/>
      <c r="T15" s="47"/>
      <c r="U15" s="38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s="39" customFormat="1" ht="62.4" hidden="1">
      <c r="A16" s="32"/>
      <c r="B16" s="33" t="s">
        <v>41</v>
      </c>
      <c r="C16" s="68" t="s">
        <v>30</v>
      </c>
      <c r="D16" s="87"/>
      <c r="E16" s="66">
        <f t="shared" si="1"/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45"/>
      <c r="P16" s="46"/>
      <c r="Q16" s="46"/>
      <c r="R16" s="46"/>
      <c r="S16" s="46"/>
      <c r="T16" s="47"/>
      <c r="U16" s="3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s="39" customFormat="1" ht="15.6" hidden="1">
      <c r="A17" s="32"/>
      <c r="B17" s="33"/>
      <c r="C17" s="68" t="s">
        <v>34</v>
      </c>
      <c r="D17" s="87"/>
      <c r="E17" s="64">
        <f>SUM(F17:N17)</f>
        <v>0</v>
      </c>
      <c r="F17" s="65">
        <f>F18+F19+F20+F21</f>
        <v>0</v>
      </c>
      <c r="G17" s="65">
        <f t="shared" ref="G17:N17" si="2">G18+G19+G20+G21</f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0</v>
      </c>
      <c r="O17" s="45"/>
      <c r="P17" s="46"/>
      <c r="Q17" s="46"/>
      <c r="R17" s="46"/>
      <c r="S17" s="46"/>
      <c r="T17" s="47"/>
      <c r="U17" s="3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s="39" customFormat="1" ht="62.4" hidden="1">
      <c r="A18" s="32"/>
      <c r="B18" s="33"/>
      <c r="C18" s="68" t="s">
        <v>32</v>
      </c>
      <c r="D18" s="87"/>
      <c r="E18" s="66">
        <f t="shared" si="1"/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45"/>
      <c r="P18" s="46"/>
      <c r="Q18" s="46"/>
      <c r="R18" s="46"/>
      <c r="S18" s="46"/>
      <c r="T18" s="47"/>
      <c r="U18" s="38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39" customFormat="1" ht="31.2" hidden="1">
      <c r="A19" s="32"/>
      <c r="B19" s="33"/>
      <c r="C19" s="68" t="s">
        <v>31</v>
      </c>
      <c r="D19" s="87"/>
      <c r="E19" s="66">
        <f t="shared" si="1"/>
        <v>0</v>
      </c>
      <c r="F19" s="65"/>
      <c r="G19" s="65"/>
      <c r="H19" s="65"/>
      <c r="I19" s="65"/>
      <c r="J19" s="65"/>
      <c r="K19" s="65"/>
      <c r="L19" s="65"/>
      <c r="M19" s="65"/>
      <c r="N19" s="65"/>
      <c r="O19" s="45"/>
      <c r="P19" s="46"/>
      <c r="Q19" s="46"/>
      <c r="R19" s="46"/>
      <c r="S19" s="46"/>
      <c r="T19" s="47"/>
      <c r="U19" s="3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39" customFormat="1" ht="46.8" hidden="1">
      <c r="A20" s="32"/>
      <c r="B20" s="33"/>
      <c r="C20" s="68" t="s">
        <v>35</v>
      </c>
      <c r="D20" s="87"/>
      <c r="E20" s="66">
        <f t="shared" si="1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45"/>
      <c r="P20" s="46"/>
      <c r="Q20" s="46"/>
      <c r="R20" s="46"/>
      <c r="S20" s="46"/>
      <c r="T20" s="47"/>
      <c r="U20" s="38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s="39" customFormat="1" ht="78" hidden="1">
      <c r="A21" s="32"/>
      <c r="B21" s="33"/>
      <c r="C21" s="68" t="s">
        <v>42</v>
      </c>
      <c r="D21" s="87"/>
      <c r="E21" s="66">
        <f t="shared" si="1"/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45"/>
      <c r="P21" s="46"/>
      <c r="Q21" s="46"/>
      <c r="R21" s="46"/>
      <c r="S21" s="46"/>
      <c r="T21" s="47"/>
      <c r="U21" s="38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s="39" customFormat="1" ht="15.6" hidden="1">
      <c r="A22" s="32"/>
      <c r="B22" s="33" t="s">
        <v>24</v>
      </c>
      <c r="C22" s="68" t="s">
        <v>46</v>
      </c>
      <c r="D22" s="87"/>
      <c r="E22" s="64">
        <f>SUM(F22:N22)</f>
        <v>0</v>
      </c>
      <c r="F22" s="64">
        <f t="shared" ref="F22:N22" si="3">F24+F25</f>
        <v>0</v>
      </c>
      <c r="G22" s="64">
        <f t="shared" si="3"/>
        <v>0</v>
      </c>
      <c r="H22" s="64">
        <f t="shared" si="3"/>
        <v>0</v>
      </c>
      <c r="I22" s="64">
        <f t="shared" si="3"/>
        <v>0</v>
      </c>
      <c r="J22" s="64">
        <f t="shared" si="3"/>
        <v>0</v>
      </c>
      <c r="K22" s="64">
        <f t="shared" si="3"/>
        <v>0</v>
      </c>
      <c r="L22" s="64">
        <f t="shared" si="3"/>
        <v>0</v>
      </c>
      <c r="M22" s="64">
        <f t="shared" si="3"/>
        <v>0</v>
      </c>
      <c r="N22" s="64">
        <f t="shared" si="3"/>
        <v>0</v>
      </c>
      <c r="O22" s="45"/>
      <c r="P22" s="46"/>
      <c r="Q22" s="46"/>
      <c r="R22" s="46"/>
      <c r="S22" s="46"/>
      <c r="T22" s="47"/>
      <c r="U22" s="38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39" customFormat="1" ht="46.8" hidden="1">
      <c r="A23" s="32"/>
      <c r="B23" s="33" t="s">
        <v>43</v>
      </c>
      <c r="C23" s="68" t="s">
        <v>26</v>
      </c>
      <c r="D23" s="87"/>
      <c r="E23" s="66">
        <f t="shared" ref="E23:E25" si="4">SUM(F23:N23)</f>
        <v>0</v>
      </c>
      <c r="F23" s="66"/>
      <c r="G23" s="66"/>
      <c r="H23" s="66"/>
      <c r="I23" s="66"/>
      <c r="J23" s="65"/>
      <c r="K23" s="66"/>
      <c r="L23" s="66"/>
      <c r="M23" s="66"/>
      <c r="N23" s="66"/>
      <c r="O23" s="45"/>
      <c r="P23" s="46"/>
      <c r="Q23" s="46"/>
      <c r="R23" s="46"/>
      <c r="S23" s="46"/>
      <c r="T23" s="47"/>
      <c r="U23" s="38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s="39" customFormat="1" ht="51.75" hidden="1" customHeight="1">
      <c r="A24" s="32"/>
      <c r="B24" s="33"/>
      <c r="C24" s="68"/>
      <c r="D24" s="87"/>
      <c r="E24" s="67">
        <f t="shared" si="4"/>
        <v>0</v>
      </c>
      <c r="F24" s="65"/>
      <c r="G24" s="65"/>
      <c r="H24" s="65"/>
      <c r="I24" s="65"/>
      <c r="J24" s="65"/>
      <c r="K24" s="65"/>
      <c r="L24" s="65"/>
      <c r="M24" s="65"/>
      <c r="N24" s="65"/>
      <c r="O24" s="45"/>
      <c r="P24" s="46"/>
      <c r="Q24" s="46"/>
      <c r="R24" s="46"/>
      <c r="S24" s="46"/>
      <c r="T24" s="47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s="39" customFormat="1" ht="71.25" hidden="1" customHeight="1">
      <c r="A25" s="32"/>
      <c r="B25" s="33"/>
      <c r="C25" s="68"/>
      <c r="D25" s="87"/>
      <c r="E25" s="67">
        <f t="shared" si="4"/>
        <v>0</v>
      </c>
      <c r="F25" s="65"/>
      <c r="G25" s="65"/>
      <c r="H25" s="65"/>
      <c r="I25" s="65"/>
      <c r="J25" s="65"/>
      <c r="K25" s="65"/>
      <c r="L25" s="65"/>
      <c r="M25" s="65"/>
      <c r="N25" s="65"/>
      <c r="O25" s="45"/>
      <c r="P25" s="46"/>
      <c r="Q25" s="46"/>
      <c r="R25" s="46"/>
      <c r="S25" s="46"/>
      <c r="T25" s="47"/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30" customFormat="1" ht="45.75" customHeight="1">
      <c r="A26" s="29"/>
      <c r="B26" s="55"/>
      <c r="C26" s="89" t="s">
        <v>23</v>
      </c>
      <c r="D26" s="88"/>
      <c r="E26" s="64">
        <f>SUM(F26:N26)</f>
        <v>24400500</v>
      </c>
      <c r="F26" s="64">
        <f>F7+F8+F9++F22</f>
        <v>2916470</v>
      </c>
      <c r="G26" s="64">
        <f t="shared" ref="G26:N26" si="5">G7+G8+G9++G22</f>
        <v>3206010</v>
      </c>
      <c r="H26" s="64">
        <f t="shared" si="5"/>
        <v>2405150</v>
      </c>
      <c r="I26" s="64">
        <f t="shared" si="5"/>
        <v>2147900</v>
      </c>
      <c r="J26" s="64">
        <f t="shared" si="5"/>
        <v>2727830</v>
      </c>
      <c r="K26" s="64">
        <f t="shared" si="5"/>
        <v>3153290</v>
      </c>
      <c r="L26" s="64">
        <f t="shared" si="5"/>
        <v>1731220</v>
      </c>
      <c r="M26" s="64">
        <f t="shared" si="5"/>
        <v>3519090</v>
      </c>
      <c r="N26" s="64">
        <f t="shared" si="5"/>
        <v>2593540</v>
      </c>
      <c r="O26" s="56">
        <f t="shared" ref="O26:T26" si="6">O7+O8+O9</f>
        <v>0</v>
      </c>
      <c r="P26" s="56">
        <f t="shared" si="6"/>
        <v>0</v>
      </c>
      <c r="Q26" s="56">
        <f t="shared" si="6"/>
        <v>0</v>
      </c>
      <c r="R26" s="56">
        <f t="shared" si="6"/>
        <v>0</v>
      </c>
      <c r="S26" s="56">
        <f t="shared" si="6"/>
        <v>0</v>
      </c>
      <c r="T26" s="56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4">
    <mergeCell ref="K2:N2"/>
    <mergeCell ref="B3:N3"/>
    <mergeCell ref="D5:D6"/>
    <mergeCell ref="K1:N1"/>
  </mergeCells>
  <pageMargins left="0.7" right="0.7" top="0.75" bottom="0.75" header="0.3" footer="0.3"/>
  <pageSetup paperSize="9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2017</vt:lpstr>
      <vt:lpstr>2018</vt:lpstr>
      <vt:lpstr>2019</vt:lpstr>
      <vt:lpstr>'2017'!Область_печати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2018-04-02T07:12:04Z</dcterms:modified>
</cp:coreProperties>
</file>