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7г" sheetId="1" r:id="rId1"/>
  </sheets>
  <definedNames>
    <definedName name="_xlnm._FilterDatabase" localSheetId="0" hidden="1">'2017г'!$A$8:$E$73</definedName>
    <definedName name="_xlnm.Print_Area" localSheetId="0">'2017г'!$A$1:$E$87</definedName>
  </definedNames>
  <calcPr calcId="124519"/>
</workbook>
</file>

<file path=xl/calcChain.xml><?xml version="1.0" encoding="utf-8"?>
<calcChain xmlns="http://schemas.openxmlformats.org/spreadsheetml/2006/main">
  <c r="E71" i="1"/>
  <c r="E70"/>
  <c r="E69"/>
  <c r="E67"/>
  <c r="E65"/>
  <c r="E64"/>
  <c r="E60"/>
  <c r="E56"/>
  <c r="E55"/>
  <c r="E54"/>
  <c r="E53"/>
  <c r="E51"/>
  <c r="E50"/>
  <c r="E48"/>
  <c r="E47"/>
  <c r="E46"/>
  <c r="E45"/>
  <c r="E44"/>
  <c r="E43"/>
  <c r="E38"/>
  <c r="E37"/>
  <c r="E36"/>
  <c r="E34"/>
  <c r="E33"/>
  <c r="E32"/>
  <c r="E31"/>
  <c r="E30"/>
  <c r="E29"/>
  <c r="E28"/>
  <c r="E26"/>
  <c r="E25"/>
  <c r="E24"/>
  <c r="E19"/>
  <c r="E17"/>
  <c r="E16"/>
  <c r="E15"/>
  <c r="E14"/>
  <c r="E13"/>
  <c r="E12"/>
  <c r="E11"/>
  <c r="E10"/>
  <c r="D9"/>
  <c r="E9" s="1"/>
  <c r="D18"/>
  <c r="E18" s="1"/>
  <c r="D21"/>
  <c r="E21" s="1"/>
  <c r="D27"/>
  <c r="E27" s="1"/>
  <c r="D35"/>
  <c r="E35" s="1"/>
  <c r="D42"/>
  <c r="E42" s="1"/>
  <c r="D49"/>
  <c r="E49" s="1"/>
  <c r="D52"/>
  <c r="E52" s="1"/>
  <c r="D58"/>
  <c r="E58" s="1"/>
  <c r="D63"/>
  <c r="E63" s="1"/>
  <c r="D66"/>
  <c r="E66" s="1"/>
  <c r="D68"/>
  <c r="E68" s="1"/>
  <c r="C68"/>
  <c r="C66"/>
  <c r="C65"/>
  <c r="C63" s="1"/>
  <c r="C58"/>
  <c r="C55"/>
  <c r="C52"/>
  <c r="C49"/>
  <c r="C44"/>
  <c r="C42" s="1"/>
  <c r="C40"/>
  <c r="C37"/>
  <c r="C35"/>
  <c r="C27"/>
  <c r="C21"/>
  <c r="C18"/>
  <c r="C9"/>
  <c r="D73" l="1"/>
  <c r="E73" s="1"/>
  <c r="C73"/>
  <c r="D72" l="1"/>
  <c r="D62"/>
  <c r="D61"/>
  <c r="D59"/>
  <c r="D57"/>
  <c r="D41"/>
  <c r="D39"/>
  <c r="D23"/>
  <c r="D22"/>
  <c r="D20"/>
  <c r="E40" l="1"/>
  <c r="D40" s="1"/>
</calcChain>
</file>

<file path=xl/sharedStrings.xml><?xml version="1.0" encoding="utf-8"?>
<sst xmlns="http://schemas.openxmlformats.org/spreadsheetml/2006/main" count="139" uniqueCount="139">
  <si>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</si>
  <si>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</si>
  <si>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</si>
  <si>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</si>
  <si>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</si>
  <si>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</si>
  <si>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</si>
  <si>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</si>
  <si>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</si>
  <si>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</si>
  <si>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</si>
  <si>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</si>
  <si>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</si>
  <si>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</si>
  <si>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</si>
  <si>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</si>
  <si>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</si>
  <si>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</si>
  <si>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</si>
  <si>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</si>
  <si>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</si>
  <si>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</si>
  <si>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</si>
  <si>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</si>
  <si>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</si>
  <si>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</si>
  <si>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</si>
  <si>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</si>
  <si>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</si>
  <si>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</si>
  <si>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</si>
  <si>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</si>
  <si>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</si>
  <si>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</si>
  <si>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</si>
  <si>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</si>
  <si>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</si>
  <si>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</si>
  <si>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</si>
  <si>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</si>
  <si>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</si>
  <si>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</si>
  <si>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</si>
  <si>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</si>
  <si>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</si>
  <si>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</si>
  <si>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</si>
  <si>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</si>
  <si>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</si>
  <si>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</si>
  <si>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</si>
  <si>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</si>
  <si>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</si>
  <si>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</si>
  <si>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</si>
  <si>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</si>
  <si>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</si>
  <si>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</si>
  <si>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</si>
  <si>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</si>
  <si>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</si>
  <si>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</si>
  <si>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</si>
  <si>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</si>
  <si>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</si>
  <si>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</si>
  <si>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</si>
  <si>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</si>
  <si>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</si>
  <si>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</si>
  <si>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</si>
  <si>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</si>
  <si>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</si>
  <si>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</si>
  <si>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</si>
  <si>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</si>
  <si>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</si>
  <si>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</si>
  <si>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</si>
  <si>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</si>
  <si>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</si>
  <si>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</si>
  <si>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</si>
  <si>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</si>
  <si>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</si>
  <si>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</si>
  <si>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</si>
  <si>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</si>
  <si>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</si>
  <si>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</si>
  <si>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</si>
  <si>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</si>
  <si>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</si>
  <si>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</si>
  <si>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</si>
  <si>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</si>
  <si>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</si>
  <si>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</si>
  <si>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</si>
  <si>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</si>
  <si>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</si>
  <si>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</si>
  <si>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</si>
  <si>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</si>
  <si>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</si>
  <si>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</si>
  <si>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</si>
  <si>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</si>
  <si>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</si>
  <si>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</si>
  <si>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</si>
  <si>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</si>
  <si>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</si>
  <si>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</si>
  <si>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</si>
  <si>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</si>
  <si>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</si>
  <si>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</si>
  <si>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</si>
  <si>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</si>
  <si>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</si>
  <si>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</si>
  <si>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</si>
  <si>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</si>
  <si>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</si>
  <si>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</si>
  <si>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</si>
  <si>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</si>
  <si>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</si>
  <si>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</si>
  <si>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</si>
  <si>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к  отчету "Об исполнении бюджета</t>
  </si>
  <si>
    <t>МО "Усть-Коксинский район" за 2017 год"</t>
  </si>
  <si>
    <t>Уточненный план на год, руб.</t>
  </si>
  <si>
    <t>Исполнено, руб.</t>
  </si>
  <si>
    <t xml:space="preserve">Процент исполнения,% </t>
  </si>
  <si>
    <t xml:space="preserve">Молодежная политика </t>
  </si>
  <si>
    <t>Приложение 9</t>
  </si>
  <si>
    <t>Исполнение бюджетных ассигнований по разделам, подразделам классификации расходов бюджета муниципального образования "Усть-Коксинский район" за 2017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</si>
</sst>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3" fontId="7" fillId="0" borderId="1" xfId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view="pageBreakPreview" topLeftCell="A55" zoomScaleSheetLayoutView="100" workbookViewId="0">
      <selection activeCell="C24" sqref="C24"/>
    </sheetView>
  </sheetViews>
  <sheetFormatPr defaultColWidth="9.109375" defaultRowHeight="12"/>
  <cols>
    <col min="1" max="1" width="65.44140625" style="9" customWidth="1"/>
    <col min="2" max="2" width="10" style="17" customWidth="1"/>
    <col min="3" max="3" width="18.33203125" style="17" customWidth="1"/>
    <col min="4" max="4" width="17.6640625" style="14" customWidth="1"/>
    <col min="5" max="5" width="17.88671875" style="15" customWidth="1"/>
    <col min="6" max="6" width="12.109375" style="1" customWidth="1"/>
    <col min="7" max="16384" width="9.109375" style="1"/>
  </cols>
  <sheetData>
    <row r="1" spans="1:5" ht="13.8">
      <c r="A1" s="22" t="s">
        <v>137</v>
      </c>
      <c r="B1" s="22"/>
      <c r="C1" s="22"/>
      <c r="D1" s="22"/>
      <c r="E1" s="22"/>
    </row>
    <row r="2" spans="1:5" ht="13.8">
      <c r="A2" s="22" t="s">
        <v>131</v>
      </c>
      <c r="B2" s="22"/>
      <c r="C2" s="22"/>
      <c r="D2" s="22"/>
      <c r="E2" s="22"/>
    </row>
    <row r="3" spans="1:5" ht="13.8">
      <c r="A3" s="22" t="s">
        <v>132</v>
      </c>
      <c r="B3" s="22"/>
      <c r="C3" s="22"/>
      <c r="D3" s="22"/>
      <c r="E3" s="22"/>
    </row>
    <row r="4" spans="1:5">
      <c r="A4" s="23"/>
      <c r="B4" s="23"/>
      <c r="C4" s="23"/>
      <c r="D4" s="23"/>
      <c r="E4" s="23"/>
    </row>
    <row r="5" spans="1:5" ht="33" customHeight="1">
      <c r="A5" s="24" t="s">
        <v>138</v>
      </c>
      <c r="B5" s="24"/>
      <c r="C5" s="24"/>
      <c r="D5" s="24"/>
      <c r="E5" s="24"/>
    </row>
    <row r="6" spans="1:5">
      <c r="A6" s="21" t="s">
        <v>122</v>
      </c>
      <c r="B6" s="21"/>
      <c r="C6" s="21"/>
      <c r="D6" s="21"/>
      <c r="E6" s="21"/>
    </row>
    <row r="7" spans="1:5" s="2" customFormat="1" ht="22.8">
      <c r="A7" s="10" t="s">
        <v>0</v>
      </c>
      <c r="B7" s="10" t="s">
        <v>1</v>
      </c>
      <c r="C7" s="18" t="s">
        <v>133</v>
      </c>
      <c r="D7" s="18" t="s">
        <v>134</v>
      </c>
      <c r="E7" s="19" t="s">
        <v>135</v>
      </c>
    </row>
    <row r="8" spans="1:5" s="2" customFormat="1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>
      <c r="A9" s="3" t="s">
        <v>2</v>
      </c>
      <c r="B9" s="4" t="s">
        <v>3</v>
      </c>
      <c r="C9" s="5">
        <f>C10+C11+C12+C14+C15+C16+C17+C13</f>
        <v>39284587.630000003</v>
      </c>
      <c r="D9" s="5">
        <f>D10+D11+D12+D14+D15+D16+D17+D13</f>
        <v>38529528.560000002</v>
      </c>
      <c r="E9" s="5">
        <f>D9/C9*100</f>
        <v>98.077976337408728</v>
      </c>
    </row>
    <row r="10" spans="1:5" ht="20.399999999999999">
      <c r="A10" s="6" t="s">
        <v>4</v>
      </c>
      <c r="B10" s="7" t="s">
        <v>5</v>
      </c>
      <c r="C10" s="8">
        <v>1650944.73</v>
      </c>
      <c r="D10" s="8">
        <v>1650944.73</v>
      </c>
      <c r="E10" s="8">
        <f>D10/C10*100</f>
        <v>100</v>
      </c>
    </row>
    <row r="11" spans="1:5" ht="20.399999999999999">
      <c r="A11" s="6" t="s">
        <v>6</v>
      </c>
      <c r="B11" s="7" t="s">
        <v>7</v>
      </c>
      <c r="C11" s="8">
        <v>1574309.6</v>
      </c>
      <c r="D11" s="8">
        <v>1424428.43</v>
      </c>
      <c r="E11" s="8">
        <f t="shared" ref="E11:E17" si="0">D11/C11*100</f>
        <v>90.479561961637017</v>
      </c>
    </row>
    <row r="12" spans="1:5" ht="20.399999999999999">
      <c r="A12" s="6" t="s">
        <v>8</v>
      </c>
      <c r="B12" s="7" t="s">
        <v>9</v>
      </c>
      <c r="C12" s="8">
        <v>19857515.59</v>
      </c>
      <c r="D12" s="8">
        <v>19685264.359999999</v>
      </c>
      <c r="E12" s="8">
        <f t="shared" si="0"/>
        <v>99.132564044986864</v>
      </c>
    </row>
    <row r="13" spans="1:5" hidden="1">
      <c r="A13" s="6" t="s">
        <v>124</v>
      </c>
      <c r="B13" s="7" t="s">
        <v>123</v>
      </c>
      <c r="C13" s="8"/>
      <c r="D13" s="8"/>
      <c r="E13" s="8" t="e">
        <f t="shared" si="0"/>
        <v>#DIV/0!</v>
      </c>
    </row>
    <row r="14" spans="1:5" ht="20.399999999999999">
      <c r="A14" s="6" t="s">
        <v>10</v>
      </c>
      <c r="B14" s="7" t="s">
        <v>11</v>
      </c>
      <c r="C14" s="8">
        <v>6892190.9000000004</v>
      </c>
      <c r="D14" s="8">
        <v>6882400.7800000003</v>
      </c>
      <c r="E14" s="8">
        <f t="shared" si="0"/>
        <v>99.857953441190958</v>
      </c>
    </row>
    <row r="15" spans="1:5">
      <c r="A15" s="6" t="s">
        <v>12</v>
      </c>
      <c r="B15" s="7" t="s">
        <v>13</v>
      </c>
      <c r="C15" s="8">
        <v>996500</v>
      </c>
      <c r="D15" s="8">
        <v>996455.6</v>
      </c>
      <c r="E15" s="8">
        <f t="shared" si="0"/>
        <v>99.995544405418968</v>
      </c>
    </row>
    <row r="16" spans="1:5">
      <c r="A16" s="6" t="s">
        <v>14</v>
      </c>
      <c r="B16" s="7" t="s">
        <v>15</v>
      </c>
      <c r="C16" s="8">
        <v>30299.75</v>
      </c>
      <c r="D16" s="8">
        <v>0</v>
      </c>
      <c r="E16" s="8">
        <f t="shared" si="0"/>
        <v>0</v>
      </c>
    </row>
    <row r="17" spans="1:5">
      <c r="A17" s="6" t="s">
        <v>16</v>
      </c>
      <c r="B17" s="7" t="s">
        <v>17</v>
      </c>
      <c r="C17" s="8">
        <v>8282827.0599999996</v>
      </c>
      <c r="D17" s="8">
        <v>7890034.6600000001</v>
      </c>
      <c r="E17" s="8">
        <f t="shared" si="0"/>
        <v>95.257749592564849</v>
      </c>
    </row>
    <row r="18" spans="1:5">
      <c r="A18" s="3" t="s">
        <v>18</v>
      </c>
      <c r="B18" s="4" t="s">
        <v>19</v>
      </c>
      <c r="C18" s="5">
        <f>C19+C20</f>
        <v>571200</v>
      </c>
      <c r="D18" s="5">
        <f>D19+D20</f>
        <v>571200</v>
      </c>
      <c r="E18" s="5">
        <f>D18/C18*100</f>
        <v>100</v>
      </c>
    </row>
    <row r="19" spans="1:5">
      <c r="A19" s="6" t="s">
        <v>20</v>
      </c>
      <c r="B19" s="7" t="s">
        <v>21</v>
      </c>
      <c r="C19" s="8">
        <v>571200</v>
      </c>
      <c r="D19" s="8">
        <v>571200</v>
      </c>
      <c r="E19" s="8">
        <f>D19/C19*100</f>
        <v>100</v>
      </c>
    </row>
    <row r="20" spans="1:5" hidden="1">
      <c r="A20" s="6" t="s">
        <v>22</v>
      </c>
      <c r="B20" s="7" t="s">
        <v>23</v>
      </c>
      <c r="C20" s="8"/>
      <c r="D20" s="8">
        <f t="shared" ref="D20:D72" si="1">E20-C20</f>
        <v>0</v>
      </c>
      <c r="E20" s="8"/>
    </row>
    <row r="21" spans="1:5">
      <c r="A21" s="3" t="s">
        <v>24</v>
      </c>
      <c r="B21" s="4" t="s">
        <v>25</v>
      </c>
      <c r="C21" s="5">
        <f>C22+C23+C24+C25+C26</f>
        <v>3962742.55</v>
      </c>
      <c r="D21" s="5">
        <f>D22+D23+D24+D25+D26</f>
        <v>3938727.54</v>
      </c>
      <c r="E21" s="5">
        <f>D21/C21*100</f>
        <v>99.393980060602232</v>
      </c>
    </row>
    <row r="22" spans="1:5" hidden="1">
      <c r="A22" s="6" t="s">
        <v>26</v>
      </c>
      <c r="B22" s="7" t="s">
        <v>27</v>
      </c>
      <c r="C22" s="8"/>
      <c r="D22" s="8">
        <f t="shared" si="1"/>
        <v>0</v>
      </c>
      <c r="E22" s="8"/>
    </row>
    <row r="23" spans="1:5" hidden="1">
      <c r="A23" s="6" t="s">
        <v>28</v>
      </c>
      <c r="B23" s="7" t="s">
        <v>29</v>
      </c>
      <c r="C23" s="8"/>
      <c r="D23" s="8">
        <f t="shared" si="1"/>
        <v>0</v>
      </c>
      <c r="E23" s="8"/>
    </row>
    <row r="24" spans="1:5" ht="20.399999999999999">
      <c r="A24" s="6" t="s">
        <v>130</v>
      </c>
      <c r="B24" s="7" t="s">
        <v>30</v>
      </c>
      <c r="C24" s="8">
        <v>3942742.55</v>
      </c>
      <c r="D24" s="8">
        <v>3931777.54</v>
      </c>
      <c r="E24" s="8">
        <f t="shared" ref="E24:E26" si="2">D24/C24*100</f>
        <v>99.721893837577596</v>
      </c>
    </row>
    <row r="25" spans="1:5" hidden="1">
      <c r="A25" s="6" t="s">
        <v>31</v>
      </c>
      <c r="B25" s="7" t="s">
        <v>32</v>
      </c>
      <c r="C25" s="8"/>
      <c r="D25" s="8"/>
      <c r="E25" s="8" t="e">
        <f t="shared" si="2"/>
        <v>#DIV/0!</v>
      </c>
    </row>
    <row r="26" spans="1:5">
      <c r="A26" s="6" t="s">
        <v>33</v>
      </c>
      <c r="B26" s="7" t="s">
        <v>34</v>
      </c>
      <c r="C26" s="8">
        <v>20000</v>
      </c>
      <c r="D26" s="8">
        <v>6950</v>
      </c>
      <c r="E26" s="8">
        <f t="shared" si="2"/>
        <v>34.75</v>
      </c>
    </row>
    <row r="27" spans="1:5">
      <c r="A27" s="3" t="s">
        <v>35</v>
      </c>
      <c r="B27" s="4" t="s">
        <v>36</v>
      </c>
      <c r="C27" s="5">
        <f>C28+C29+C30+C31+C32+C33+C34</f>
        <v>19761450.039999999</v>
      </c>
      <c r="D27" s="5">
        <f>D28+D29+D30+D31+D32+D33+D34</f>
        <v>17699312.32</v>
      </c>
      <c r="E27" s="5">
        <f>D27/C27*100</f>
        <v>89.564846123002425</v>
      </c>
    </row>
    <row r="28" spans="1:5">
      <c r="A28" s="6" t="s">
        <v>37</v>
      </c>
      <c r="B28" s="7" t="s">
        <v>38</v>
      </c>
      <c r="C28" s="8">
        <v>4182900</v>
      </c>
      <c r="D28" s="8">
        <v>4059080.57</v>
      </c>
      <c r="E28" s="8">
        <f t="shared" ref="E28:E34" si="3">D28/C28*100</f>
        <v>97.039866360658863</v>
      </c>
    </row>
    <row r="29" spans="1:5">
      <c r="A29" s="6" t="s">
        <v>39</v>
      </c>
      <c r="B29" s="7" t="s">
        <v>40</v>
      </c>
      <c r="C29" s="8">
        <v>548000</v>
      </c>
      <c r="D29" s="8">
        <v>548000</v>
      </c>
      <c r="E29" s="8">
        <f t="shared" si="3"/>
        <v>100</v>
      </c>
    </row>
    <row r="30" spans="1:5" hidden="1">
      <c r="A30" s="6" t="s">
        <v>41</v>
      </c>
      <c r="B30" s="7" t="s">
        <v>42</v>
      </c>
      <c r="C30" s="8"/>
      <c r="D30" s="8"/>
      <c r="E30" s="8" t="e">
        <f t="shared" si="3"/>
        <v>#DIV/0!</v>
      </c>
    </row>
    <row r="31" spans="1:5">
      <c r="A31" s="6" t="s">
        <v>43</v>
      </c>
      <c r="B31" s="7" t="s">
        <v>44</v>
      </c>
      <c r="C31" s="8">
        <v>2020000</v>
      </c>
      <c r="D31" s="8">
        <v>2020000</v>
      </c>
      <c r="E31" s="8">
        <f t="shared" si="3"/>
        <v>100</v>
      </c>
    </row>
    <row r="32" spans="1:5">
      <c r="A32" s="6" t="s">
        <v>45</v>
      </c>
      <c r="B32" s="7" t="s">
        <v>46</v>
      </c>
      <c r="C32" s="8">
        <v>11889650.039999999</v>
      </c>
      <c r="D32" s="8">
        <v>9951331.75</v>
      </c>
      <c r="E32" s="8">
        <f t="shared" si="3"/>
        <v>83.697431938879845</v>
      </c>
    </row>
    <row r="33" spans="1:5" hidden="1">
      <c r="A33" s="6" t="s">
        <v>47</v>
      </c>
      <c r="B33" s="7" t="s">
        <v>48</v>
      </c>
      <c r="C33" s="8"/>
      <c r="D33" s="8"/>
      <c r="E33" s="8" t="e">
        <f t="shared" si="3"/>
        <v>#DIV/0!</v>
      </c>
    </row>
    <row r="34" spans="1:5">
      <c r="A34" s="6" t="s">
        <v>49</v>
      </c>
      <c r="B34" s="7" t="s">
        <v>50</v>
      </c>
      <c r="C34" s="8">
        <v>1120900</v>
      </c>
      <c r="D34" s="8">
        <v>1120900</v>
      </c>
      <c r="E34" s="8">
        <f t="shared" si="3"/>
        <v>100</v>
      </c>
    </row>
    <row r="35" spans="1:5">
      <c r="A35" s="3" t="s">
        <v>51</v>
      </c>
      <c r="B35" s="4" t="s">
        <v>52</v>
      </c>
      <c r="C35" s="5">
        <f>C36+C37+C38+C39</f>
        <v>37789413.969999999</v>
      </c>
      <c r="D35" s="5">
        <f>D36+D37+D38+D39</f>
        <v>16065946.360000001</v>
      </c>
      <c r="E35" s="5">
        <f>D35/C35*100</f>
        <v>42.514409915841313</v>
      </c>
    </row>
    <row r="36" spans="1:5">
      <c r="A36" s="6" t="s">
        <v>53</v>
      </c>
      <c r="B36" s="7" t="s">
        <v>54</v>
      </c>
      <c r="C36" s="8">
        <v>2212500</v>
      </c>
      <c r="D36" s="8">
        <v>2208974.39</v>
      </c>
      <c r="E36" s="8">
        <f t="shared" ref="E36:E38" si="4">D36/C36*100</f>
        <v>99.840650395480239</v>
      </c>
    </row>
    <row r="37" spans="1:5">
      <c r="A37" s="6" t="s">
        <v>55</v>
      </c>
      <c r="B37" s="7" t="s">
        <v>56</v>
      </c>
      <c r="C37" s="8">
        <f>34394402.97+293500</f>
        <v>34687902.969999999</v>
      </c>
      <c r="D37" s="8">
        <v>13015912.970000001</v>
      </c>
      <c r="E37" s="8">
        <f t="shared" si="4"/>
        <v>37.522916796835126</v>
      </c>
    </row>
    <row r="38" spans="1:5">
      <c r="A38" s="6" t="s">
        <v>57</v>
      </c>
      <c r="B38" s="7" t="s">
        <v>58</v>
      </c>
      <c r="C38" s="8">
        <v>889011</v>
      </c>
      <c r="D38" s="8">
        <v>841059</v>
      </c>
      <c r="E38" s="8">
        <f t="shared" si="4"/>
        <v>94.60614098138268</v>
      </c>
    </row>
    <row r="39" spans="1:5" hidden="1">
      <c r="A39" s="6" t="s">
        <v>59</v>
      </c>
      <c r="B39" s="7" t="s">
        <v>60</v>
      </c>
      <c r="C39" s="8"/>
      <c r="D39" s="8">
        <f t="shared" si="1"/>
        <v>0</v>
      </c>
      <c r="E39" s="8"/>
    </row>
    <row r="40" spans="1:5" hidden="1">
      <c r="A40" s="3" t="s">
        <v>61</v>
      </c>
      <c r="B40" s="4" t="s">
        <v>62</v>
      </c>
      <c r="C40" s="5">
        <f>C41</f>
        <v>0</v>
      </c>
      <c r="D40" s="5">
        <f t="shared" si="1"/>
        <v>0</v>
      </c>
      <c r="E40" s="5">
        <f>E41</f>
        <v>0</v>
      </c>
    </row>
    <row r="41" spans="1:5" hidden="1">
      <c r="A41" s="6" t="s">
        <v>63</v>
      </c>
      <c r="B41" s="7" t="s">
        <v>64</v>
      </c>
      <c r="C41" s="8"/>
      <c r="D41" s="8">
        <f t="shared" si="1"/>
        <v>0</v>
      </c>
      <c r="E41" s="8"/>
    </row>
    <row r="42" spans="1:5">
      <c r="A42" s="3" t="s">
        <v>65</v>
      </c>
      <c r="B42" s="4" t="s">
        <v>66</v>
      </c>
      <c r="C42" s="5">
        <f>C43+C44+C46+C47+C48+C45</f>
        <v>436972047.19999999</v>
      </c>
      <c r="D42" s="5">
        <f>D43+D44+D46+D47+D48+D45</f>
        <v>432628170.45000005</v>
      </c>
      <c r="E42" s="5">
        <f>D42/C42*100</f>
        <v>99.005914273502313</v>
      </c>
    </row>
    <row r="43" spans="1:5">
      <c r="A43" s="6" t="s">
        <v>67</v>
      </c>
      <c r="B43" s="7" t="s">
        <v>68</v>
      </c>
      <c r="C43" s="8">
        <v>109277932.45</v>
      </c>
      <c r="D43" s="8">
        <v>106589232.04000001</v>
      </c>
      <c r="E43" s="8">
        <f t="shared" ref="E43:E48" si="5">D43/C43*100</f>
        <v>97.539576061040307</v>
      </c>
    </row>
    <row r="44" spans="1:5">
      <c r="A44" s="6" t="s">
        <v>69</v>
      </c>
      <c r="B44" s="7" t="s">
        <v>70</v>
      </c>
      <c r="C44" s="8">
        <f>282243388.43-1021+1021+50000</f>
        <v>282293388.43000001</v>
      </c>
      <c r="D44" s="8">
        <v>280957424.69</v>
      </c>
      <c r="E44" s="8">
        <f t="shared" si="5"/>
        <v>99.526746358662493</v>
      </c>
    </row>
    <row r="45" spans="1:5">
      <c r="A45" s="6" t="s">
        <v>126</v>
      </c>
      <c r="B45" s="7" t="s">
        <v>125</v>
      </c>
      <c r="C45" s="8">
        <v>22561607.300000001</v>
      </c>
      <c r="D45" s="8">
        <v>22519944.719999999</v>
      </c>
      <c r="E45" s="8">
        <f t="shared" si="5"/>
        <v>99.815338599568648</v>
      </c>
    </row>
    <row r="46" spans="1:5" hidden="1">
      <c r="A46" s="6" t="s">
        <v>71</v>
      </c>
      <c r="B46" s="7" t="s">
        <v>72</v>
      </c>
      <c r="C46" s="8">
        <v>0</v>
      </c>
      <c r="D46" s="8"/>
      <c r="E46" s="8" t="e">
        <f t="shared" si="5"/>
        <v>#DIV/0!</v>
      </c>
    </row>
    <row r="47" spans="1:5">
      <c r="A47" s="6" t="s">
        <v>136</v>
      </c>
      <c r="B47" s="7" t="s">
        <v>73</v>
      </c>
      <c r="C47" s="8">
        <v>1588148</v>
      </c>
      <c r="D47" s="8">
        <v>1586433</v>
      </c>
      <c r="E47" s="8">
        <f t="shared" si="5"/>
        <v>99.892012583210132</v>
      </c>
    </row>
    <row r="48" spans="1:5">
      <c r="A48" s="6" t="s">
        <v>74</v>
      </c>
      <c r="B48" s="7" t="s">
        <v>75</v>
      </c>
      <c r="C48" s="8">
        <v>21250971.02</v>
      </c>
      <c r="D48" s="8">
        <v>20975136</v>
      </c>
      <c r="E48" s="8">
        <f t="shared" si="5"/>
        <v>98.702012158689584</v>
      </c>
    </row>
    <row r="49" spans="1:5">
      <c r="A49" s="3" t="s">
        <v>76</v>
      </c>
      <c r="B49" s="4" t="s">
        <v>77</v>
      </c>
      <c r="C49" s="5">
        <f>C50+C51</f>
        <v>45269441.509999998</v>
      </c>
      <c r="D49" s="5">
        <f>D50+D51</f>
        <v>45262574.629999995</v>
      </c>
      <c r="E49" s="5">
        <f>D49/C49*100</f>
        <v>99.984831091855895</v>
      </c>
    </row>
    <row r="50" spans="1:5">
      <c r="A50" s="6" t="s">
        <v>78</v>
      </c>
      <c r="B50" s="7" t="s">
        <v>79</v>
      </c>
      <c r="C50" s="8">
        <v>41143384.509999998</v>
      </c>
      <c r="D50" s="8">
        <v>41143384.509999998</v>
      </c>
      <c r="E50" s="8">
        <f t="shared" ref="E50:E51" si="6">D50/C50*100</f>
        <v>100</v>
      </c>
    </row>
    <row r="51" spans="1:5">
      <c r="A51" s="6" t="s">
        <v>80</v>
      </c>
      <c r="B51" s="7" t="s">
        <v>81</v>
      </c>
      <c r="C51" s="8">
        <v>4126057</v>
      </c>
      <c r="D51" s="8">
        <v>4119190.12</v>
      </c>
      <c r="E51" s="8">
        <f t="shared" si="6"/>
        <v>99.833572827520328</v>
      </c>
    </row>
    <row r="52" spans="1:5">
      <c r="A52" s="3" t="s">
        <v>82</v>
      </c>
      <c r="B52" s="4" t="s">
        <v>83</v>
      </c>
      <c r="C52" s="5">
        <f>C53+C54+C55+C56+C57</f>
        <v>12275798.02</v>
      </c>
      <c r="D52" s="5">
        <f>D53+D54+D55+D56+D57</f>
        <v>11274798.85</v>
      </c>
      <c r="E52" s="5">
        <f>D52/C52*100</f>
        <v>91.845750733523388</v>
      </c>
    </row>
    <row r="53" spans="1:5">
      <c r="A53" s="6" t="s">
        <v>128</v>
      </c>
      <c r="B53" s="7" t="s">
        <v>84</v>
      </c>
      <c r="C53" s="8">
        <v>433000</v>
      </c>
      <c r="D53" s="8">
        <v>432644.43</v>
      </c>
      <c r="E53" s="8">
        <f t="shared" ref="E53:E56" si="7">D53/C53*100</f>
        <v>99.917882217090067</v>
      </c>
    </row>
    <row r="54" spans="1:5" hidden="1">
      <c r="A54" s="6" t="s">
        <v>85</v>
      </c>
      <c r="B54" s="7" t="s">
        <v>86</v>
      </c>
      <c r="C54" s="8"/>
      <c r="D54" s="8"/>
      <c r="E54" s="8" t="e">
        <f t="shared" si="7"/>
        <v>#DIV/0!</v>
      </c>
    </row>
    <row r="55" spans="1:5">
      <c r="A55" s="6" t="s">
        <v>87</v>
      </c>
      <c r="B55" s="7" t="s">
        <v>88</v>
      </c>
      <c r="C55" s="8">
        <f>8072220.42-15546.56-4575.84</f>
        <v>8052098.0200000005</v>
      </c>
      <c r="D55" s="8">
        <v>8050098.0199999996</v>
      </c>
      <c r="E55" s="8">
        <f t="shared" si="7"/>
        <v>99.975161752936529</v>
      </c>
    </row>
    <row r="56" spans="1:5">
      <c r="A56" s="6" t="s">
        <v>89</v>
      </c>
      <c r="B56" s="7" t="s">
        <v>90</v>
      </c>
      <c r="C56" s="8">
        <v>3790700</v>
      </c>
      <c r="D56" s="8">
        <v>2792056.4</v>
      </c>
      <c r="E56" s="8">
        <f t="shared" si="7"/>
        <v>73.655430395441471</v>
      </c>
    </row>
    <row r="57" spans="1:5" hidden="1">
      <c r="A57" s="6" t="s">
        <v>91</v>
      </c>
      <c r="B57" s="7" t="s">
        <v>92</v>
      </c>
      <c r="C57" s="8"/>
      <c r="D57" s="8">
        <f t="shared" si="1"/>
        <v>0</v>
      </c>
      <c r="E57" s="8"/>
    </row>
    <row r="58" spans="1:5">
      <c r="A58" s="3" t="s">
        <v>93</v>
      </c>
      <c r="B58" s="4" t="s">
        <v>94</v>
      </c>
      <c r="C58" s="5">
        <f>C59+C60+C61+C62</f>
        <v>1093000</v>
      </c>
      <c r="D58" s="5">
        <f>D59+D60+D61+D62</f>
        <v>1086994</v>
      </c>
      <c r="E58" s="5">
        <f>D58/C58*100</f>
        <v>99.45050320219579</v>
      </c>
    </row>
    <row r="59" spans="1:5" hidden="1">
      <c r="A59" s="6" t="s">
        <v>95</v>
      </c>
      <c r="B59" s="7" t="s">
        <v>96</v>
      </c>
      <c r="C59" s="8">
        <v>0</v>
      </c>
      <c r="D59" s="8">
        <f t="shared" si="1"/>
        <v>0</v>
      </c>
      <c r="E59" s="8">
        <v>0</v>
      </c>
    </row>
    <row r="60" spans="1:5">
      <c r="A60" s="6" t="s">
        <v>97</v>
      </c>
      <c r="B60" s="7" t="s">
        <v>98</v>
      </c>
      <c r="C60" s="8">
        <v>1093000</v>
      </c>
      <c r="D60" s="8">
        <v>1086994</v>
      </c>
      <c r="E60" s="8">
        <f>D60/C60*100</f>
        <v>99.45050320219579</v>
      </c>
    </row>
    <row r="61" spans="1:5" hidden="1">
      <c r="A61" s="6" t="s">
        <v>99</v>
      </c>
      <c r="B61" s="7" t="s">
        <v>100</v>
      </c>
      <c r="C61" s="8">
        <v>0</v>
      </c>
      <c r="D61" s="8">
        <f t="shared" si="1"/>
        <v>0</v>
      </c>
      <c r="E61" s="8">
        <v>0</v>
      </c>
    </row>
    <row r="62" spans="1:5" hidden="1">
      <c r="A62" s="6" t="s">
        <v>101</v>
      </c>
      <c r="B62" s="7" t="s">
        <v>102</v>
      </c>
      <c r="C62" s="8"/>
      <c r="D62" s="8">
        <f t="shared" si="1"/>
        <v>0</v>
      </c>
      <c r="E62" s="8"/>
    </row>
    <row r="63" spans="1:5">
      <c r="A63" s="3" t="s">
        <v>103</v>
      </c>
      <c r="B63" s="4" t="s">
        <v>104</v>
      </c>
      <c r="C63" s="5">
        <f>C64+C65</f>
        <v>2160000</v>
      </c>
      <c r="D63" s="5">
        <f>D64+D65</f>
        <v>2160000</v>
      </c>
      <c r="E63" s="5">
        <f>D63/C63*100</f>
        <v>100</v>
      </c>
    </row>
    <row r="64" spans="1:5">
      <c r="A64" s="6" t="s">
        <v>105</v>
      </c>
      <c r="B64" s="7" t="s">
        <v>106</v>
      </c>
      <c r="C64" s="8">
        <v>270000</v>
      </c>
      <c r="D64" s="8">
        <v>270000</v>
      </c>
      <c r="E64" s="8">
        <f t="shared" ref="E64:E65" si="8">D64/C64*100</f>
        <v>100</v>
      </c>
    </row>
    <row r="65" spans="1:5">
      <c r="A65" s="6" t="s">
        <v>107</v>
      </c>
      <c r="B65" s="7" t="s">
        <v>108</v>
      </c>
      <c r="C65" s="8">
        <f>2290150-400150</f>
        <v>1890000</v>
      </c>
      <c r="D65" s="8">
        <v>1890000</v>
      </c>
      <c r="E65" s="8">
        <f t="shared" si="8"/>
        <v>100</v>
      </c>
    </row>
    <row r="66" spans="1:5">
      <c r="A66" s="3" t="s">
        <v>109</v>
      </c>
      <c r="B66" s="4" t="s">
        <v>110</v>
      </c>
      <c r="C66" s="5">
        <f>C67</f>
        <v>10200</v>
      </c>
      <c r="D66" s="5">
        <f>D67</f>
        <v>10171.23</v>
      </c>
      <c r="E66" s="5">
        <f>D66/C66*100</f>
        <v>99.717941176470575</v>
      </c>
    </row>
    <row r="67" spans="1:5">
      <c r="A67" s="6" t="s">
        <v>111</v>
      </c>
      <c r="B67" s="7" t="s">
        <v>112</v>
      </c>
      <c r="C67" s="8">
        <v>10200</v>
      </c>
      <c r="D67" s="8">
        <v>10171.23</v>
      </c>
      <c r="E67" s="8">
        <f>D67/C67*100</f>
        <v>99.717941176470575</v>
      </c>
    </row>
    <row r="68" spans="1:5" ht="20.399999999999999">
      <c r="A68" s="3" t="s">
        <v>129</v>
      </c>
      <c r="B68" s="4" t="s">
        <v>113</v>
      </c>
      <c r="C68" s="5">
        <f>C69+C70+C71</f>
        <v>26662824</v>
      </c>
      <c r="D68" s="5">
        <f>D69+D70+D71</f>
        <v>26662824</v>
      </c>
      <c r="E68" s="5">
        <f>D68/C68*100</f>
        <v>100</v>
      </c>
    </row>
    <row r="69" spans="1:5" ht="20.399999999999999">
      <c r="A69" s="6" t="s">
        <v>114</v>
      </c>
      <c r="B69" s="7" t="s">
        <v>115</v>
      </c>
      <c r="C69" s="8">
        <v>23857800</v>
      </c>
      <c r="D69" s="8">
        <v>23857800</v>
      </c>
      <c r="E69" s="8">
        <f t="shared" ref="E69:E71" si="9">D69/C69*100</f>
        <v>100</v>
      </c>
    </row>
    <row r="70" spans="1:5" hidden="1">
      <c r="A70" s="6" t="s">
        <v>116</v>
      </c>
      <c r="B70" s="7" t="s">
        <v>117</v>
      </c>
      <c r="C70" s="8"/>
      <c r="D70" s="8"/>
      <c r="E70" s="8" t="e">
        <f t="shared" si="9"/>
        <v>#DIV/0!</v>
      </c>
    </row>
    <row r="71" spans="1:5">
      <c r="A71" s="6" t="s">
        <v>118</v>
      </c>
      <c r="B71" s="7" t="s">
        <v>119</v>
      </c>
      <c r="C71" s="8">
        <v>2805024</v>
      </c>
      <c r="D71" s="8">
        <v>2805024</v>
      </c>
      <c r="E71" s="8">
        <f t="shared" si="9"/>
        <v>100</v>
      </c>
    </row>
    <row r="72" spans="1:5" hidden="1">
      <c r="A72" s="6" t="s">
        <v>127</v>
      </c>
      <c r="B72" s="7" t="s">
        <v>121</v>
      </c>
      <c r="C72" s="8"/>
      <c r="D72" s="8">
        <f t="shared" si="1"/>
        <v>0</v>
      </c>
      <c r="E72" s="8"/>
    </row>
    <row r="73" spans="1:5">
      <c r="A73" s="11" t="s">
        <v>120</v>
      </c>
      <c r="B73" s="12"/>
      <c r="C73" s="5">
        <f>C9+C18+C21+C27+C35+C40+C42+C49+C52+C58+C63+C66+C68+C72</f>
        <v>625812704.91999996</v>
      </c>
      <c r="D73" s="5">
        <f>D9+D18+D21+D27+D35+D40+D42+D49+D52+D58+D63+D66+D68+D72</f>
        <v>595890247.94000006</v>
      </c>
      <c r="E73" s="5">
        <f>D73/C73*100</f>
        <v>95.218624239368069</v>
      </c>
    </row>
    <row r="74" spans="1:5" ht="11.25" customHeight="1">
      <c r="B74" s="13"/>
      <c r="C74" s="13"/>
    </row>
    <row r="75" spans="1:5">
      <c r="B75" s="13"/>
      <c r="C75" s="16"/>
    </row>
    <row r="76" spans="1:5">
      <c r="B76" s="13"/>
      <c r="C76" s="16"/>
      <c r="E76" s="16"/>
    </row>
    <row r="77" spans="1:5">
      <c r="B77" s="13"/>
      <c r="C77" s="16"/>
    </row>
    <row r="78" spans="1:5">
      <c r="B78" s="13"/>
      <c r="C78" s="13"/>
    </row>
    <row r="79" spans="1:5">
      <c r="B79" s="13"/>
      <c r="C79" s="13"/>
    </row>
    <row r="80" spans="1:5">
      <c r="A80" s="15"/>
      <c r="B80" s="13"/>
      <c r="C80" s="13"/>
      <c r="D80" s="15"/>
    </row>
    <row r="81" spans="1:4">
      <c r="A81" s="15"/>
      <c r="B81" s="13"/>
      <c r="C81" s="13"/>
      <c r="D81" s="15"/>
    </row>
    <row r="82" spans="1:4">
      <c r="A82" s="15"/>
      <c r="B82" s="13"/>
      <c r="C82" s="13"/>
      <c r="D82" s="15"/>
    </row>
    <row r="83" spans="1:4">
      <c r="A83" s="15"/>
      <c r="B83" s="13"/>
      <c r="C83" s="13"/>
      <c r="D83" s="15"/>
    </row>
    <row r="84" spans="1:4">
      <c r="A84" s="15"/>
      <c r="B84" s="13"/>
      <c r="C84" s="13"/>
      <c r="D84" s="15"/>
    </row>
    <row r="85" spans="1:4">
      <c r="A85" s="15"/>
      <c r="B85" s="13"/>
      <c r="C85" s="13"/>
      <c r="D85" s="15"/>
    </row>
    <row r="86" spans="1:4">
      <c r="A86" s="15"/>
      <c r="B86" s="13"/>
      <c r="C86" s="13"/>
      <c r="D86" s="15"/>
    </row>
    <row r="87" spans="1:4">
      <c r="A87" s="15"/>
      <c r="B87" s="13"/>
      <c r="C87" s="13"/>
      <c r="D87" s="15"/>
    </row>
    <row r="88" spans="1:4">
      <c r="A88" s="15"/>
      <c r="B88" s="13"/>
      <c r="C88" s="13"/>
      <c r="D88" s="15"/>
    </row>
    <row r="89" spans="1:4">
      <c r="A89" s="15"/>
      <c r="B89" s="13"/>
      <c r="C89" s="13"/>
      <c r="D89" s="15"/>
    </row>
    <row r="90" spans="1:4">
      <c r="A90" s="15"/>
      <c r="B90" s="13"/>
      <c r="C90" s="13"/>
      <c r="D90" s="15"/>
    </row>
    <row r="91" spans="1:4">
      <c r="A91" s="15"/>
      <c r="B91" s="13"/>
      <c r="C91" s="13"/>
      <c r="D91" s="15"/>
    </row>
    <row r="92" spans="1:4">
      <c r="A92" s="15"/>
      <c r="B92" s="13"/>
      <c r="C92" s="13"/>
      <c r="D92" s="15"/>
    </row>
    <row r="93" spans="1:4">
      <c r="A93" s="15"/>
      <c r="B93" s="13"/>
      <c r="C93" s="13"/>
      <c r="D93" s="15"/>
    </row>
    <row r="94" spans="1:4">
      <c r="A94" s="15"/>
      <c r="B94" s="13"/>
      <c r="C94" s="13"/>
      <c r="D94" s="15"/>
    </row>
    <row r="95" spans="1:4">
      <c r="A95" s="15"/>
      <c r="B95" s="13"/>
      <c r="C95" s="13"/>
      <c r="D95" s="15"/>
    </row>
    <row r="96" spans="1:4">
      <c r="A96" s="15"/>
      <c r="B96" s="13"/>
      <c r="C96" s="13"/>
      <c r="D96" s="15"/>
    </row>
    <row r="97" spans="1:4">
      <c r="A97" s="15"/>
      <c r="B97" s="13"/>
      <c r="C97" s="13"/>
      <c r="D97" s="15"/>
    </row>
    <row r="98" spans="1:4">
      <c r="A98" s="15"/>
      <c r="B98" s="13"/>
      <c r="C98" s="13"/>
      <c r="D98" s="15"/>
    </row>
    <row r="99" spans="1:4">
      <c r="A99" s="15"/>
      <c r="B99" s="13"/>
      <c r="C99" s="13"/>
      <c r="D99" s="15"/>
    </row>
    <row r="100" spans="1:4">
      <c r="A100" s="15"/>
      <c r="B100" s="13"/>
      <c r="C100" s="13"/>
      <c r="D100" s="15"/>
    </row>
    <row r="101" spans="1:4">
      <c r="A101" s="15"/>
      <c r="B101" s="13"/>
      <c r="C101" s="13"/>
      <c r="D101" s="15"/>
    </row>
    <row r="102" spans="1:4">
      <c r="A102" s="15"/>
      <c r="B102" s="13"/>
      <c r="C102" s="13"/>
      <c r="D102" s="15"/>
    </row>
    <row r="103" spans="1:4">
      <c r="A103" s="15"/>
      <c r="B103" s="13"/>
      <c r="C103" s="13"/>
      <c r="D103" s="15"/>
    </row>
    <row r="104" spans="1:4">
      <c r="A104" s="15"/>
      <c r="B104" s="13"/>
      <c r="C104" s="13"/>
      <c r="D104" s="15"/>
    </row>
    <row r="105" spans="1:4">
      <c r="A105" s="15"/>
      <c r="B105" s="13"/>
      <c r="C105" s="13"/>
      <c r="D105" s="15"/>
    </row>
    <row r="106" spans="1:4">
      <c r="A106" s="15"/>
      <c r="B106" s="13"/>
      <c r="C106" s="13"/>
      <c r="D106" s="15"/>
    </row>
    <row r="107" spans="1:4">
      <c r="A107" s="15"/>
      <c r="B107" s="13"/>
      <c r="C107" s="13"/>
      <c r="D107" s="15"/>
    </row>
    <row r="108" spans="1:4">
      <c r="A108" s="15"/>
      <c r="B108" s="13"/>
      <c r="C108" s="13"/>
      <c r="D108" s="15"/>
    </row>
    <row r="109" spans="1:4">
      <c r="A109" s="15"/>
      <c r="B109" s="13"/>
      <c r="C109" s="13"/>
      <c r="D109" s="15"/>
    </row>
    <row r="110" spans="1:4">
      <c r="A110" s="15"/>
      <c r="B110" s="13"/>
      <c r="C110" s="13"/>
      <c r="D110" s="15"/>
    </row>
    <row r="111" spans="1:4">
      <c r="A111" s="15"/>
      <c r="B111" s="13"/>
      <c r="C111" s="13"/>
      <c r="D111" s="15"/>
    </row>
    <row r="112" spans="1:4">
      <c r="A112" s="15"/>
      <c r="B112" s="13"/>
      <c r="C112" s="13"/>
      <c r="D112" s="15"/>
    </row>
    <row r="113" spans="1:4">
      <c r="A113" s="15"/>
      <c r="B113" s="13"/>
      <c r="C113" s="13"/>
      <c r="D113" s="15"/>
    </row>
    <row r="114" spans="1:4">
      <c r="A114" s="15"/>
      <c r="B114" s="13"/>
      <c r="C114" s="13"/>
      <c r="D114" s="15"/>
    </row>
    <row r="115" spans="1:4">
      <c r="A115" s="15"/>
      <c r="B115" s="13"/>
      <c r="C115" s="13"/>
      <c r="D115" s="15"/>
    </row>
    <row r="116" spans="1:4">
      <c r="A116" s="15"/>
      <c r="B116" s="13"/>
      <c r="C116" s="13"/>
      <c r="D116" s="15"/>
    </row>
    <row r="117" spans="1:4">
      <c r="A117" s="15"/>
      <c r="B117" s="13"/>
      <c r="C117" s="13"/>
      <c r="D117" s="15"/>
    </row>
    <row r="118" spans="1:4">
      <c r="A118" s="15"/>
      <c r="B118" s="13"/>
      <c r="C118" s="13"/>
      <c r="D118" s="15"/>
    </row>
  </sheetData>
  <mergeCells count="6">
    <mergeCell ref="A6:E6"/>
    <mergeCell ref="A3:E3"/>
    <mergeCell ref="A4:E4"/>
    <mergeCell ref="A1:E1"/>
    <mergeCell ref="A2:E2"/>
    <mergeCell ref="A5:E5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2017г</vt:lpstr>
      <vt:lpstr>'2017г'!Область_печати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2018-04-02T07:14:46Z</dcterms:modified>
</cp:coreProperties>
</file>