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645" windowWidth="9720" windowHeight="6780" activeTab="0"/>
  </bookViews>
  <sheets>
    <sheet name="2021-2022" sheetId="1" r:id="rId1"/>
  </sheets>
  <definedNames>
    <definedName name="_xlnm.Print_Area" localSheetId="0">'2021-2022'!$A$1:$J$178</definedName>
  </definedNames>
  <calcPr fullCalcOnLoad="1"/>
</workbook>
</file>

<file path=xl/sharedStrings.xml><?xml version="1.0" encoding="utf-8"?>
<sst xmlns="http://schemas.openxmlformats.org/spreadsheetml/2006/main" count="362" uniqueCount="314">
  <si>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</si>
  <si>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</si>
  <si>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</si>
  <si>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</si>
  <si>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000 1 09 00000 00 0000 000</t>
  </si>
  <si>
    <t>000 1 07 00000 00 0000 000</t>
  </si>
  <si>
    <t>000 1 06 00000 00 0000 000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</si>
  <si>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</si>
  <si>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</si>
  <si>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</si>
  <si>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</si>
  <si>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</si>
  <si>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</si>
  <si>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</si>
  <si>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</si>
  <si>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</si>
  <si>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</si>
  <si>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</si>
  <si>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</si>
  <si>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</si>
  <si>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</si>
  <si>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</si>
  <si>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</si>
  <si>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</si>
  <si>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</si>
  <si>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</si>
  <si>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</si>
  <si>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</si>
  <si>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</si>
  <si>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</si>
  <si>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</si>
  <si>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</si>
  <si>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</si>
  <si>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</si>
  <si>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</si>
  <si>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</si>
  <si>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</si>
  <si>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</si>
  <si>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</si>
  <si>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</si>
  <si>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</si>
  <si>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</si>
  <si>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</si>
  <si>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</si>
  <si>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</si>
  <si>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</si>
  <si>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</si>
  <si>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</si>
  <si>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</si>
  <si>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</si>
  <si>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</si>
  <si>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</si>
  <si>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</si>
  <si>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</si>
  <si>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</si>
  <si>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</si>
  <si>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</si>
  <si>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</si>
  <si>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</si>
  <si>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</si>
  <si>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</si>
  <si>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</si>
  <si>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</si>
  <si>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</si>
  <si>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</si>
  <si>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</si>
  <si>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</si>
  <si>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</si>
  <si>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092 2 02 01999 05 0000151</t>
  </si>
  <si>
    <t>092 2 02 03027 05 0000 151</t>
  </si>
  <si>
    <t>092 2 02 03030 05 0000 151</t>
  </si>
  <si>
    <t>092 2 02 03033 05 0000 151</t>
  </si>
  <si>
    <t>092 2 02 03055 05 0000 151</t>
  </si>
  <si>
    <t>092 2 02 03059 05 0000 151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</si>
  <si>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</si>
  <si>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</si>
  <si>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</si>
  <si>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</si>
  <si>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</si>
  <si>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</si>
  <si>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</si>
  <si>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</si>
  <si>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</si>
  <si>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</si>
  <si>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092 2 02 03060 05 0000 151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</si>
  <si>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</si>
  <si>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</si>
  <si>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</si>
  <si>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</si>
  <si>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</si>
  <si>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</si>
  <si>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</si>
  <si>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</si>
  <si>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</si>
  <si>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</si>
  <si>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</si>
  <si>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</si>
  <si>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</si>
  <si>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 xml:space="preserve">Прочие субсидии бюджетам муниципальных районов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</si>
  <si>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</si>
  <si>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</si>
  <si>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</si>
  <si>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</si>
  <si>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</si>
  <si>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</si>
  <si>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</si>
  <si>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</si>
  <si>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</si>
  <si>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</si>
  <si>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</si>
  <si>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</si>
  <si>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</si>
  <si>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</si>
  <si>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</si>
  <si>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</si>
  <si>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</si>
  <si>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</si>
  <si>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</si>
  <si>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</si>
  <si>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</si>
  <si>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</si>
  <si>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</si>
  <si>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</si>
  <si>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</si>
  <si>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</si>
  <si>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</si>
  <si>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</si>
  <si>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</si>
  <si>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</si>
  <si>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Прочие дотации бюджетам муниципальных районов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</si>
  <si>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</si>
  <si>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</si>
  <si>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</si>
  <si>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</si>
  <si>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</si>
  <si>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</si>
  <si>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</si>
  <si>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</si>
  <si>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</si>
  <si>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</si>
  <si>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</si>
  <si>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</si>
  <si>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</si>
  <si>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</si>
  <si>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</si>
  <si>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</si>
  <si>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</si>
  <si>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</si>
  <si>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</si>
  <si>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</si>
  <si>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</si>
  <si>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</si>
  <si>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</si>
  <si>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</si>
  <si>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</si>
  <si>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</si>
  <si>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</si>
  <si>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</si>
  <si>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</si>
  <si>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</si>
  <si>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</si>
  <si>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</si>
  <si>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</si>
  <si>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</si>
  <si>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</si>
  <si>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</si>
  <si>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</si>
  <si>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</si>
  <si>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</si>
  <si>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</si>
  <si>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092 2 02 15002 05 0000 151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</si>
  <si>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</si>
  <si>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</si>
  <si>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</si>
  <si>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</si>
  <si>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</si>
  <si>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</si>
  <si>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</si>
  <si>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</si>
  <si>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</si>
  <si>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</si>
  <si>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</si>
  <si>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</si>
  <si>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</si>
  <si>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</si>
  <si>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</si>
  <si>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</si>
  <si>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</si>
  <si>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>011 1 13 02995 05 0000 130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</si>
  <si>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</si>
  <si>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</si>
  <si>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</si>
  <si>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</si>
  <si>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</si>
  <si>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</si>
  <si>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</si>
  <si>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</si>
  <si>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</si>
  <si>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</si>
  <si>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</si>
  <si>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</si>
  <si>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</si>
  <si>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</si>
  <si>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</si>
  <si>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</si>
  <si>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000 1 08 03010 01 1000 110</t>
  </si>
  <si>
    <t>011 1 08 07084 01 1000 110</t>
  </si>
  <si>
    <t>011 1 08 07150 01 1000 110</t>
  </si>
  <si>
    <t>188 1 16 90050 05 6000 140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</si>
  <si>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</si>
  <si>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</si>
  <si>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</si>
  <si>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</si>
  <si>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011 1 16 90050 05 0000 140</t>
  </si>
  <si>
    <t>092 2 02 10000 00 0000 150</t>
  </si>
  <si>
    <t>092 2 02 15001 05 0000 150</t>
  </si>
  <si>
    <t>092 2 02 20000 00 0000 150</t>
  </si>
  <si>
    <t>092 2 02 25520 05 0000 150</t>
  </si>
  <si>
    <t>092 2 02 29999 05 0000 150</t>
  </si>
  <si>
    <t>092 2 02 30000 00 0000 150</t>
  </si>
  <si>
    <t>092 2 02 30024 05 0000 150</t>
  </si>
  <si>
    <t>092 2 02 30029 05 0000 150</t>
  </si>
  <si>
    <t>092 2 02 35118 05 0000 150</t>
  </si>
  <si>
    <t>092 2 02 35120 05 0000 150</t>
  </si>
  <si>
    <t>092 2 02 35135 05 0000 150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</si>
  <si>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</si>
  <si>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</si>
  <si>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</si>
  <si>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</si>
  <si>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</si>
  <si>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</si>
  <si>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</si>
  <si>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</si>
  <si>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</si>
  <si>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</si>
  <si>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</si>
  <si>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</si>
  <si>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 xml:space="preserve">                     образования "Усть-Коксинский район" Республики Алтай</t>
  </si>
  <si>
    <t>092 2 02 25467 05 0000 150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</si>
  <si>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</si>
  <si>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092 2 02 25519 05 0000 150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</si>
  <si>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</si>
  <si>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</si>
  <si>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 xml:space="preserve"> Субсидия на поддержку отрасли культуры (Государственная поддержка лучших сельских учреждений культуры)
</t>
  </si>
  <si>
    <t>19-А09-0002</t>
  </si>
  <si>
    <t>на 2020 год и на плановый период 2021 и 2022 годов"</t>
  </si>
  <si>
    <t xml:space="preserve">Сумма  2022 год в рублях </t>
  </si>
  <si>
    <t>Изменения 2022 год</t>
  </si>
  <si>
    <t xml:space="preserve">Сумма с учетом изменений 2022 год в рублях </t>
  </si>
  <si>
    <t>011 1 16 01053 01 0000 140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</si>
  <si>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</si>
  <si>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011 1 16 01063 01 0000 140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</si>
  <si>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</si>
  <si>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011 1 16 07090 05 0000 140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</si>
  <si>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</si>
  <si>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</si>
  <si>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</si>
  <si>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Б-98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</si>
  <si>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</si>
  <si>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</si>
  <si>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>Д-40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</si>
  <si>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</si>
  <si>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</si>
  <si>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092 2 02 25097 05 0000 150</t>
  </si>
  <si>
    <t>Е-04</t>
  </si>
  <si>
    <t>092 2 02 25159 05 0000 150</t>
  </si>
  <si>
    <t>092 2 02 25299 05 0000 150</t>
  </si>
  <si>
    <t xml:space="preserve">                к Решению о бюджете Муниципального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</si>
  <si>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</si>
  <si>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092 2 02 25255 05 0000 150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</si>
  <si>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</si>
  <si>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092 2 02 25576 05 0000 150</t>
  </si>
  <si>
    <t>Субсидии бюджетам муниципальных районов на обеспечение комплексного развития сельских территорий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</si>
  <si>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</si>
  <si>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</si>
  <si>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</si>
  <si>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</si>
  <si>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 xml:space="preserve"> Субсидии на софинансирование мероприятий, направленных на обеспечение горячим питанием учащихся  5-11 классов муниципальных общеобразовательных организаций в Республике Алтай из малообеспеченных семей   
</t>
  </si>
  <si>
    <t>092 2 02 40000 00 0000 150</t>
  </si>
  <si>
    <t>092 2 02 45303 05 0000 150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</si>
  <si>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</si>
  <si>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20-53030-00000-00000</t>
  </si>
  <si>
    <t>092 2 02 45321 05 0000 150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</si>
  <si>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</si>
  <si>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20-53210-00000-00007</t>
  </si>
  <si>
    <t xml:space="preserve">                   Приложение 7</t>
  </si>
  <si>
    <t>на 2021 год и на плановый период 2022 и 2023 годов"</t>
  </si>
  <si>
    <t xml:space="preserve">Сумма  2023 год в рублях </t>
  </si>
  <si>
    <t>Изменения 2023 год</t>
  </si>
  <si>
    <t xml:space="preserve">Сумма с учетом изменений 2023 год в рублях </t>
  </si>
  <si>
    <t>048 1 12 01010 01 6000 120</t>
  </si>
  <si>
    <t>048 1 12 01041 01 6000 120</t>
  </si>
  <si>
    <t>906 1 16 02010 02 0001 140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</si>
  <si>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</si>
  <si>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</si>
  <si>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</si>
  <si>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</si>
  <si>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</si>
  <si>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</si>
  <si>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</si>
  <si>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903 1 16 01123 01 0002 140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</si>
  <si>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</si>
  <si>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903 1 16 01203 01 0000 140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</si>
  <si>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</si>
  <si>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</si>
  <si>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Субсидии бюджетам муниципальных районов на обеспечение комплексного развития сельских территорий (субсидии на улучшение жилищных условий граждан, проживающих в сельской местности)</t>
  </si>
  <si>
    <t>Субсидии бюджетам муниципальных районов на обеспечение комплексного развития сельских территорий (субсидии на реализацию мероприятий по благоустройству сельских территорий)</t>
  </si>
  <si>
    <t>Субвенции на осуществление отдельных государственных полномочий Республики Алтай по организации мероприятий при осуществлении деятельности по  обращению с  животными без владельцев на территории Республики Алтай</t>
  </si>
  <si>
    <t>исправить в 2019 г</t>
  </si>
  <si>
    <t>Иные межбюджетные трансферты на реализацию мероприятий индивидуальных программы социально-экономического развития Республики Алтай (проекты комплексного развития сельских территорий)</t>
  </si>
  <si>
    <t>Иные межбюджетные трансферты на реализацию мероприятий индивидуальных программы социально-экономического развития Республики Алтай (капитальный ремонт и реконструкция образовательных организаций)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</si>
  <si>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</si>
  <si>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</si>
  <si>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Объем поступления доходов в местный бюджет на  2022 год и 2023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</si>
</sst>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2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20" borderId="1">
      <alignment horizontal="left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4">
    <xf numFmtId="0" fontId="0" fillId="0" borderId="0" xfId="0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49" fillId="0" borderId="1" xfId="33" applyFont="1" applyFill="1" applyProtection="1">
      <alignment horizontal="left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vertical="center"/>
    </xf>
    <xf numFmtId="0" fontId="50" fillId="0" borderId="11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2" fillId="0" borderId="11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11" xfId="53" applyNumberFormat="1" applyFont="1" applyFill="1" applyBorder="1" applyAlignment="1">
      <alignment horizontal="justify" vertical="center" wrapText="1"/>
      <protection/>
    </xf>
    <xf numFmtId="0" fontId="51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horizontal="justify" vertical="center" wrapText="1" shrinkToFit="1"/>
    </xf>
    <xf numFmtId="0" fontId="3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NumberFormat="1" applyFont="1" applyFill="1" applyBorder="1" applyAlignment="1">
      <alignment horizontal="justify" vertical="center" wrapText="1"/>
    </xf>
    <xf numFmtId="4" fontId="5" fillId="0" borderId="11" xfId="0" applyNumberFormat="1" applyFont="1" applyFill="1" applyBorder="1" applyAlignment="1">
      <alignment vertical="center"/>
    </xf>
    <xf numFmtId="0" fontId="51" fillId="0" borderId="11" xfId="53" applyNumberFormat="1" applyFont="1" applyFill="1" applyBorder="1" applyAlignment="1">
      <alignment horizontal="justify" vertical="center" wrapText="1"/>
      <protection/>
    </xf>
    <xf numFmtId="1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>
      <alignment/>
    </xf>
    <xf numFmtId="0" fontId="4" fillId="0" borderId="11" xfId="0" applyFont="1" applyFill="1" applyBorder="1" applyAlignment="1">
      <alignment horizontal="justify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53" applyFont="1" applyFill="1" applyBorder="1" applyAlignment="1">
      <alignment horizontal="justify" vertical="center" wrapText="1"/>
      <protection/>
    </xf>
    <xf numFmtId="0" fontId="3" fillId="0" borderId="11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tabSelected="1" view="pageBreakPreview" zoomScaleNormal="98" zoomScaleSheetLayoutView="100" zoomScalePageLayoutView="0" workbookViewId="0" topLeftCell="A1">
      <selection activeCell="D10" sqref="D10"/>
    </sheetView>
  </sheetViews>
  <sheetFormatPr defaultColWidth="8.8515625" defaultRowHeight="36" customHeight="1"/>
  <cols>
    <col min="1" max="1" width="28.28125" style="14" customWidth="1"/>
    <col min="2" max="2" width="49.140625" style="14" customWidth="1"/>
    <col min="3" max="3" width="19.57421875" style="8" hidden="1" customWidth="1"/>
    <col min="4" max="4" width="17.57421875" style="8" customWidth="1"/>
    <col min="5" max="5" width="21.8515625" style="5" customWidth="1"/>
    <col min="6" max="6" width="19.57421875" style="5" customWidth="1"/>
    <col min="7" max="7" width="16.421875" style="5" hidden="1" customWidth="1"/>
    <col min="8" max="8" width="20.140625" style="5" hidden="1" customWidth="1"/>
    <col min="9" max="9" width="14.57421875" style="8" hidden="1" customWidth="1"/>
    <col min="10" max="10" width="8.8515625" style="8" hidden="1" customWidth="1"/>
    <col min="11" max="11" width="16.7109375" style="8" customWidth="1"/>
    <col min="12" max="13" width="8.8515625" style="8" customWidth="1"/>
    <col min="14" max="16384" width="8.8515625" style="8" customWidth="1"/>
  </cols>
  <sheetData>
    <row r="1" spans="4:8" ht="12" customHeight="1">
      <c r="D1" s="16"/>
      <c r="E1" s="52" t="s">
        <v>285</v>
      </c>
      <c r="F1" s="52"/>
      <c r="G1" s="52"/>
      <c r="H1" s="52"/>
    </row>
    <row r="2" spans="5:9" ht="15" customHeight="1">
      <c r="E2" s="8" t="s">
        <v>267</v>
      </c>
      <c r="F2" s="8"/>
      <c r="G2" s="8"/>
      <c r="H2" s="8"/>
      <c r="I2" s="15"/>
    </row>
    <row r="3" spans="5:8" ht="14.25" customHeight="1">
      <c r="E3" s="8"/>
      <c r="F3" s="15" t="s">
        <v>237</v>
      </c>
      <c r="G3" s="8"/>
      <c r="H3" s="15" t="s">
        <v>237</v>
      </c>
    </row>
    <row r="4" spans="5:8" ht="16.5" customHeight="1">
      <c r="E4" s="8"/>
      <c r="F4" s="17" t="s">
        <v>286</v>
      </c>
      <c r="G4" s="8"/>
      <c r="H4" s="17" t="s">
        <v>245</v>
      </c>
    </row>
    <row r="5" spans="4:8" ht="11.25" customHeight="1">
      <c r="D5" s="18"/>
      <c r="E5" s="19"/>
      <c r="F5" s="19"/>
      <c r="G5" s="19"/>
      <c r="H5" s="19"/>
    </row>
    <row r="6" spans="1:16" ht="36" customHeight="1">
      <c r="A6" s="53" t="s">
        <v>313</v>
      </c>
      <c r="B6" s="53"/>
      <c r="C6" s="53"/>
      <c r="D6" s="53"/>
      <c r="E6" s="53"/>
      <c r="F6" s="53"/>
      <c r="G6" s="53"/>
      <c r="H6" s="53"/>
      <c r="N6" s="18"/>
      <c r="O6" s="15"/>
      <c r="P6" s="15"/>
    </row>
    <row r="7" spans="1:16" ht="36" customHeight="1">
      <c r="A7" s="20" t="s">
        <v>131</v>
      </c>
      <c r="B7" s="20" t="s">
        <v>132</v>
      </c>
      <c r="C7" s="21" t="s">
        <v>246</v>
      </c>
      <c r="D7" s="22" t="s">
        <v>247</v>
      </c>
      <c r="E7" s="21" t="s">
        <v>248</v>
      </c>
      <c r="F7" s="21" t="s">
        <v>287</v>
      </c>
      <c r="G7" s="22" t="s">
        <v>288</v>
      </c>
      <c r="H7" s="21" t="s">
        <v>289</v>
      </c>
      <c r="M7" s="18"/>
      <c r="N7" s="16"/>
      <c r="O7" s="16"/>
      <c r="P7" s="15"/>
    </row>
    <row r="8" spans="1:8" ht="22.5" customHeight="1">
      <c r="A8" s="21">
        <v>1</v>
      </c>
      <c r="B8" s="21">
        <v>2</v>
      </c>
      <c r="C8" s="23">
        <v>4</v>
      </c>
      <c r="D8" s="24">
        <v>3</v>
      </c>
      <c r="E8" s="22">
        <v>3</v>
      </c>
      <c r="F8" s="22"/>
      <c r="G8" s="22"/>
      <c r="H8" s="22">
        <v>4</v>
      </c>
    </row>
    <row r="9" spans="1:8" ht="36" customHeight="1">
      <c r="A9" s="25" t="s">
        <v>27</v>
      </c>
      <c r="B9" s="26" t="s">
        <v>133</v>
      </c>
      <c r="C9" s="3">
        <f>C10+C51</f>
        <v>144465000</v>
      </c>
      <c r="D9" s="11">
        <f>E9-C9</f>
        <v>7296903</v>
      </c>
      <c r="E9" s="3">
        <f>E10+E51</f>
        <v>151761903</v>
      </c>
      <c r="F9" s="3">
        <f>F10+F51</f>
        <v>153623852</v>
      </c>
      <c r="G9" s="13">
        <f>H9-F9</f>
        <v>0</v>
      </c>
      <c r="H9" s="3">
        <f>H10+H51</f>
        <v>153623852</v>
      </c>
    </row>
    <row r="10" spans="1:8" ht="36" customHeight="1">
      <c r="A10" s="25"/>
      <c r="B10" s="26" t="s">
        <v>134</v>
      </c>
      <c r="C10" s="3">
        <f>C11+C15+C24+C37+C41+C44+C48</f>
        <v>133892200</v>
      </c>
      <c r="D10" s="11">
        <f>E10-C10</f>
        <v>6757640</v>
      </c>
      <c r="E10" s="3">
        <f>E11+E15+E24+E37+E41+E44+E48</f>
        <v>140649840</v>
      </c>
      <c r="F10" s="3">
        <f>F11+F15+F24+F37+F41+F44+F48</f>
        <v>142460590</v>
      </c>
      <c r="G10" s="13">
        <f>H10-F10</f>
        <v>0</v>
      </c>
      <c r="H10" s="3">
        <f>H11+H15+H24+H37+H41+H44+H48</f>
        <v>142460590</v>
      </c>
    </row>
    <row r="11" spans="1:8" ht="36" customHeight="1">
      <c r="A11" s="25" t="s">
        <v>28</v>
      </c>
      <c r="B11" s="26" t="s">
        <v>135</v>
      </c>
      <c r="C11" s="3">
        <f aca="true" t="shared" si="0" ref="C11:H11">C12+C13+C14</f>
        <v>75510000</v>
      </c>
      <c r="D11" s="3">
        <f t="shared" si="0"/>
        <v>141240</v>
      </c>
      <c r="E11" s="3">
        <f t="shared" si="0"/>
        <v>75651240</v>
      </c>
      <c r="F11" s="3">
        <f t="shared" si="0"/>
        <v>77164150</v>
      </c>
      <c r="G11" s="3">
        <f t="shared" si="0"/>
        <v>0</v>
      </c>
      <c r="H11" s="3">
        <f t="shared" si="0"/>
        <v>77164150</v>
      </c>
    </row>
    <row r="12" spans="1:18" ht="101.25" customHeight="1">
      <c r="A12" s="9" t="s">
        <v>29</v>
      </c>
      <c r="B12" s="27" t="s">
        <v>153</v>
      </c>
      <c r="C12" s="1">
        <v>74427400</v>
      </c>
      <c r="D12" s="11">
        <f aca="true" t="shared" si="1" ref="D12:D17">E12-C12</f>
        <v>141240</v>
      </c>
      <c r="E12" s="1">
        <v>74568640</v>
      </c>
      <c r="F12" s="1">
        <v>76070750</v>
      </c>
      <c r="G12" s="13">
        <f aca="true" t="shared" si="2" ref="G12:G78">H12-F12</f>
        <v>0</v>
      </c>
      <c r="H12" s="1">
        <v>76070750</v>
      </c>
      <c r="M12" s="18"/>
      <c r="N12" s="18"/>
      <c r="Q12" s="15"/>
      <c r="R12" s="28"/>
    </row>
    <row r="13" spans="1:8" ht="150" customHeight="1">
      <c r="A13" s="9" t="s">
        <v>30</v>
      </c>
      <c r="B13" s="27" t="s">
        <v>136</v>
      </c>
      <c r="C13" s="1">
        <v>269900</v>
      </c>
      <c r="D13" s="11">
        <f t="shared" si="1"/>
        <v>0</v>
      </c>
      <c r="E13" s="1">
        <v>269900</v>
      </c>
      <c r="F13" s="1">
        <v>272600</v>
      </c>
      <c r="G13" s="13">
        <f t="shared" si="2"/>
        <v>0</v>
      </c>
      <c r="H13" s="1">
        <v>272600</v>
      </c>
    </row>
    <row r="14" spans="1:8" ht="64.5" customHeight="1">
      <c r="A14" s="9" t="s">
        <v>31</v>
      </c>
      <c r="B14" s="27" t="s">
        <v>164</v>
      </c>
      <c r="C14" s="1">
        <v>812700</v>
      </c>
      <c r="D14" s="11">
        <f t="shared" si="1"/>
        <v>0</v>
      </c>
      <c r="E14" s="1">
        <v>812700</v>
      </c>
      <c r="F14" s="1">
        <v>820800</v>
      </c>
      <c r="G14" s="13">
        <f t="shared" si="2"/>
        <v>0</v>
      </c>
      <c r="H14" s="1">
        <v>820800</v>
      </c>
    </row>
    <row r="15" spans="1:8" ht="57.75" customHeight="1">
      <c r="A15" s="25" t="s">
        <v>144</v>
      </c>
      <c r="B15" s="29" t="s">
        <v>145</v>
      </c>
      <c r="C15" s="3">
        <f>C16</f>
        <v>9581400</v>
      </c>
      <c r="D15" s="42">
        <f t="shared" si="1"/>
        <v>-797800</v>
      </c>
      <c r="E15" s="3">
        <f>E16</f>
        <v>8783600</v>
      </c>
      <c r="F15" s="3">
        <f>F16</f>
        <v>8861440</v>
      </c>
      <c r="G15" s="30">
        <f t="shared" si="2"/>
        <v>0</v>
      </c>
      <c r="H15" s="3">
        <f>H16</f>
        <v>8861440</v>
      </c>
    </row>
    <row r="16" spans="1:8" ht="62.25" customHeight="1">
      <c r="A16" s="25" t="s">
        <v>146</v>
      </c>
      <c r="B16" s="29" t="s">
        <v>165</v>
      </c>
      <c r="C16" s="3">
        <f>C17+C18+C19+C20+C21+C22+C23</f>
        <v>9581400</v>
      </c>
      <c r="D16" s="42">
        <f t="shared" si="1"/>
        <v>-797800</v>
      </c>
      <c r="E16" s="3">
        <f>E17+E18+E19+E20+E21+E22+E23</f>
        <v>8783600</v>
      </c>
      <c r="F16" s="3">
        <f>F17+F18+F19+F20+F21+F22+F23</f>
        <v>8861440</v>
      </c>
      <c r="G16" s="30">
        <f t="shared" si="2"/>
        <v>0</v>
      </c>
      <c r="H16" s="3">
        <f>H17+H18+H19+H20+H21+H22+H23</f>
        <v>8861440</v>
      </c>
    </row>
    <row r="17" spans="1:8" ht="93" customHeight="1" hidden="1">
      <c r="A17" s="9" t="s">
        <v>147</v>
      </c>
      <c r="B17" s="27" t="s">
        <v>154</v>
      </c>
      <c r="C17" s="1"/>
      <c r="D17" s="11">
        <f t="shared" si="1"/>
        <v>0</v>
      </c>
      <c r="E17" s="1"/>
      <c r="F17" s="1"/>
      <c r="G17" s="13">
        <f t="shared" si="2"/>
        <v>0</v>
      </c>
      <c r="H17" s="1"/>
    </row>
    <row r="18" spans="1:8" ht="148.5" customHeight="1">
      <c r="A18" s="9" t="s">
        <v>226</v>
      </c>
      <c r="B18" s="27" t="s">
        <v>229</v>
      </c>
      <c r="C18" s="1">
        <v>4120002</v>
      </c>
      <c r="D18" s="11"/>
      <c r="E18" s="1">
        <v>3776948</v>
      </c>
      <c r="F18" s="1">
        <v>3810419</v>
      </c>
      <c r="G18" s="13"/>
      <c r="H18" s="1">
        <v>3810419</v>
      </c>
    </row>
    <row r="19" spans="1:8" ht="115.5" customHeight="1" hidden="1">
      <c r="A19" s="9" t="s">
        <v>148</v>
      </c>
      <c r="B19" s="27" t="s">
        <v>166</v>
      </c>
      <c r="C19" s="1"/>
      <c r="D19" s="11">
        <f>E19-C19</f>
        <v>0</v>
      </c>
      <c r="E19" s="1"/>
      <c r="F19" s="1"/>
      <c r="G19" s="13">
        <f t="shared" si="2"/>
        <v>0</v>
      </c>
      <c r="H19" s="1"/>
    </row>
    <row r="20" spans="1:8" ht="162.75" customHeight="1">
      <c r="A20" s="9" t="s">
        <v>227</v>
      </c>
      <c r="B20" s="27" t="s">
        <v>230</v>
      </c>
      <c r="C20" s="1">
        <v>76651</v>
      </c>
      <c r="D20" s="11"/>
      <c r="E20" s="1">
        <v>70269</v>
      </c>
      <c r="F20" s="1">
        <v>70892</v>
      </c>
      <c r="G20" s="13"/>
      <c r="H20" s="1">
        <v>70892</v>
      </c>
    </row>
    <row r="21" spans="1:8" ht="97.5" customHeight="1" hidden="1">
      <c r="A21" s="9" t="s">
        <v>149</v>
      </c>
      <c r="B21" s="27" t="s">
        <v>150</v>
      </c>
      <c r="C21" s="1"/>
      <c r="D21" s="11">
        <f>E21-C21</f>
        <v>0</v>
      </c>
      <c r="E21" s="1"/>
      <c r="F21" s="1"/>
      <c r="G21" s="13">
        <f t="shared" si="2"/>
        <v>0</v>
      </c>
      <c r="H21" s="1"/>
    </row>
    <row r="22" spans="1:8" ht="100.5" customHeight="1" hidden="1">
      <c r="A22" s="9" t="s">
        <v>151</v>
      </c>
      <c r="B22" s="27" t="s">
        <v>152</v>
      </c>
      <c r="C22" s="1"/>
      <c r="D22" s="11">
        <f>E22-C22</f>
        <v>0</v>
      </c>
      <c r="E22" s="1"/>
      <c r="F22" s="1"/>
      <c r="G22" s="13">
        <f t="shared" si="2"/>
        <v>0</v>
      </c>
      <c r="H22" s="1"/>
    </row>
    <row r="23" spans="1:8" ht="121.5" customHeight="1">
      <c r="A23" s="9" t="s">
        <v>228</v>
      </c>
      <c r="B23" s="27" t="s">
        <v>231</v>
      </c>
      <c r="C23" s="1">
        <v>5384747</v>
      </c>
      <c r="D23" s="11"/>
      <c r="E23" s="1">
        <v>4936383</v>
      </c>
      <c r="F23" s="1">
        <v>4980129</v>
      </c>
      <c r="G23" s="13"/>
      <c r="H23" s="1">
        <v>4980129</v>
      </c>
    </row>
    <row r="24" spans="1:8" ht="36" customHeight="1">
      <c r="A24" s="25" t="s">
        <v>7</v>
      </c>
      <c r="B24" s="26" t="s">
        <v>0</v>
      </c>
      <c r="C24" s="3">
        <f>C25+C31+C33+C36</f>
        <v>35967000</v>
      </c>
      <c r="D24" s="11">
        <f aca="true" t="shared" si="3" ref="D24:D34">E24-C24</f>
        <v>6643000</v>
      </c>
      <c r="E24" s="3">
        <f>E25+E31+E33+E36</f>
        <v>42610000</v>
      </c>
      <c r="F24" s="3">
        <f>F25+F31+F33+F36</f>
        <v>42795000</v>
      </c>
      <c r="G24" s="13">
        <f t="shared" si="2"/>
        <v>0</v>
      </c>
      <c r="H24" s="3">
        <f>H25+H31+H33+H36</f>
        <v>42795000</v>
      </c>
    </row>
    <row r="25" spans="1:8" ht="46.5" customHeight="1">
      <c r="A25" s="9" t="s">
        <v>32</v>
      </c>
      <c r="B25" s="7" t="s">
        <v>1</v>
      </c>
      <c r="C25" s="1">
        <f>C26+C28+C30</f>
        <v>32700000</v>
      </c>
      <c r="D25" s="11">
        <f t="shared" si="3"/>
        <v>7270000</v>
      </c>
      <c r="E25" s="1">
        <f>E26+E28+E30</f>
        <v>39970000</v>
      </c>
      <c r="F25" s="1">
        <f>F26+F28+F30</f>
        <v>40280000</v>
      </c>
      <c r="G25" s="13">
        <f t="shared" si="2"/>
        <v>0</v>
      </c>
      <c r="H25" s="1">
        <f>H26+H28+H30</f>
        <v>40280000</v>
      </c>
    </row>
    <row r="26" spans="1:9" ht="53.25" customHeight="1">
      <c r="A26" s="9" t="s">
        <v>33</v>
      </c>
      <c r="B26" s="7" t="s">
        <v>2</v>
      </c>
      <c r="C26" s="1">
        <f>C27</f>
        <v>13925700</v>
      </c>
      <c r="D26" s="11">
        <f t="shared" si="3"/>
        <v>18244300</v>
      </c>
      <c r="E26" s="1">
        <f>E27</f>
        <v>32170000</v>
      </c>
      <c r="F26" s="1">
        <f>F27</f>
        <v>32380000</v>
      </c>
      <c r="G26" s="13">
        <f t="shared" si="2"/>
        <v>0</v>
      </c>
      <c r="H26" s="1">
        <f>H27</f>
        <v>32380000</v>
      </c>
      <c r="I26" s="31"/>
    </row>
    <row r="27" spans="1:8" ht="57" customHeight="1">
      <c r="A27" s="9" t="s">
        <v>92</v>
      </c>
      <c r="B27" s="7" t="s">
        <v>2</v>
      </c>
      <c r="C27" s="1">
        <v>13925700</v>
      </c>
      <c r="D27" s="11">
        <f t="shared" si="3"/>
        <v>18244300</v>
      </c>
      <c r="E27" s="1">
        <v>32170000</v>
      </c>
      <c r="F27" s="1">
        <v>32380000</v>
      </c>
      <c r="G27" s="13">
        <f t="shared" si="2"/>
        <v>0</v>
      </c>
      <c r="H27" s="1">
        <v>32380000</v>
      </c>
    </row>
    <row r="28" spans="1:8" ht="63.75" customHeight="1">
      <c r="A28" s="9" t="s">
        <v>34</v>
      </c>
      <c r="B28" s="7" t="s">
        <v>3</v>
      </c>
      <c r="C28" s="1">
        <f>C29</f>
        <v>18774300</v>
      </c>
      <c r="D28" s="11">
        <f t="shared" si="3"/>
        <v>-10974300</v>
      </c>
      <c r="E28" s="1">
        <f>E29</f>
        <v>7800000</v>
      </c>
      <c r="F28" s="1">
        <f>F29</f>
        <v>7900000</v>
      </c>
      <c r="G28" s="13">
        <f t="shared" si="2"/>
        <v>0</v>
      </c>
      <c r="H28" s="1">
        <f>H29</f>
        <v>7900000</v>
      </c>
    </row>
    <row r="29" spans="1:8" ht="84.75" customHeight="1">
      <c r="A29" s="9" t="s">
        <v>93</v>
      </c>
      <c r="B29" s="7" t="s">
        <v>168</v>
      </c>
      <c r="C29" s="1">
        <v>18774300</v>
      </c>
      <c r="D29" s="11">
        <f t="shared" si="3"/>
        <v>-10974300</v>
      </c>
      <c r="E29" s="1">
        <v>7800000</v>
      </c>
      <c r="F29" s="1">
        <v>7900000</v>
      </c>
      <c r="G29" s="13">
        <f t="shared" si="2"/>
        <v>0</v>
      </c>
      <c r="H29" s="1">
        <v>7900000</v>
      </c>
    </row>
    <row r="30" spans="1:8" ht="36" customHeight="1" hidden="1">
      <c r="A30" s="9" t="s">
        <v>101</v>
      </c>
      <c r="B30" s="7" t="s">
        <v>169</v>
      </c>
      <c r="C30" s="1">
        <v>0</v>
      </c>
      <c r="D30" s="11">
        <f t="shared" si="3"/>
        <v>0</v>
      </c>
      <c r="E30" s="1">
        <v>0</v>
      </c>
      <c r="F30" s="1">
        <v>0</v>
      </c>
      <c r="G30" s="13">
        <f t="shared" si="2"/>
        <v>0</v>
      </c>
      <c r="H30" s="1">
        <v>0</v>
      </c>
    </row>
    <row r="31" spans="1:8" ht="36" customHeight="1">
      <c r="A31" s="9" t="s">
        <v>35</v>
      </c>
      <c r="B31" s="7" t="s">
        <v>8</v>
      </c>
      <c r="C31" s="1">
        <f>C32</f>
        <v>0</v>
      </c>
      <c r="D31" s="11">
        <f t="shared" si="3"/>
        <v>210000</v>
      </c>
      <c r="E31" s="1">
        <f>E32</f>
        <v>210000</v>
      </c>
      <c r="F31" s="1">
        <f>F32</f>
        <v>40000</v>
      </c>
      <c r="G31" s="13">
        <f t="shared" si="2"/>
        <v>0</v>
      </c>
      <c r="H31" s="1">
        <f>H32</f>
        <v>40000</v>
      </c>
    </row>
    <row r="32" spans="1:8" ht="36" customHeight="1">
      <c r="A32" s="9" t="s">
        <v>94</v>
      </c>
      <c r="B32" s="7" t="s">
        <v>8</v>
      </c>
      <c r="C32" s="1">
        <v>0</v>
      </c>
      <c r="D32" s="11">
        <f t="shared" si="3"/>
        <v>210000</v>
      </c>
      <c r="E32" s="1">
        <v>210000</v>
      </c>
      <c r="F32" s="1">
        <v>40000</v>
      </c>
      <c r="G32" s="13">
        <f t="shared" si="2"/>
        <v>0</v>
      </c>
      <c r="H32" s="1">
        <v>40000</v>
      </c>
    </row>
    <row r="33" spans="1:8" ht="36" customHeight="1">
      <c r="A33" s="9" t="s">
        <v>36</v>
      </c>
      <c r="B33" s="7" t="s">
        <v>9</v>
      </c>
      <c r="C33" s="1">
        <f>C34+C35</f>
        <v>3020000</v>
      </c>
      <c r="D33" s="11">
        <f t="shared" si="3"/>
        <v>-830000</v>
      </c>
      <c r="E33" s="1">
        <f>E34+E35</f>
        <v>2190000</v>
      </c>
      <c r="F33" s="1">
        <f>F34+F35</f>
        <v>2230000</v>
      </c>
      <c r="G33" s="13">
        <f t="shared" si="2"/>
        <v>0</v>
      </c>
      <c r="H33" s="1">
        <f>H34+H35</f>
        <v>2230000</v>
      </c>
    </row>
    <row r="34" spans="1:8" ht="28.5" customHeight="1">
      <c r="A34" s="9" t="s">
        <v>95</v>
      </c>
      <c r="B34" s="7" t="s">
        <v>9</v>
      </c>
      <c r="C34" s="1">
        <v>3020000</v>
      </c>
      <c r="D34" s="11">
        <f t="shared" si="3"/>
        <v>-830000</v>
      </c>
      <c r="E34" s="1">
        <v>2190000</v>
      </c>
      <c r="F34" s="1">
        <v>2230000</v>
      </c>
      <c r="G34" s="13">
        <f t="shared" si="2"/>
        <v>0</v>
      </c>
      <c r="H34" s="1">
        <v>2230000</v>
      </c>
    </row>
    <row r="35" spans="1:8" ht="53.25" customHeight="1" hidden="1">
      <c r="A35" s="9" t="s">
        <v>96</v>
      </c>
      <c r="B35" s="7" t="s">
        <v>97</v>
      </c>
      <c r="C35" s="1"/>
      <c r="D35" s="11"/>
      <c r="E35" s="1"/>
      <c r="F35" s="1"/>
      <c r="G35" s="13"/>
      <c r="H35" s="1"/>
    </row>
    <row r="36" spans="1:8" ht="62.25" customHeight="1">
      <c r="A36" s="9" t="s">
        <v>137</v>
      </c>
      <c r="B36" s="7" t="s">
        <v>138</v>
      </c>
      <c r="C36" s="1">
        <v>247000</v>
      </c>
      <c r="D36" s="11">
        <f>E36-C36</f>
        <v>-7000</v>
      </c>
      <c r="E36" s="1">
        <v>240000</v>
      </c>
      <c r="F36" s="1">
        <v>245000</v>
      </c>
      <c r="G36" s="13">
        <f t="shared" si="2"/>
        <v>0</v>
      </c>
      <c r="H36" s="1">
        <v>245000</v>
      </c>
    </row>
    <row r="37" spans="1:8" ht="32.25" customHeight="1">
      <c r="A37" s="25" t="s">
        <v>6</v>
      </c>
      <c r="B37" s="26" t="s">
        <v>10</v>
      </c>
      <c r="C37" s="3">
        <f>C38</f>
        <v>10986800</v>
      </c>
      <c r="D37" s="11">
        <f>E37-C37</f>
        <v>963200</v>
      </c>
      <c r="E37" s="3">
        <f>E38</f>
        <v>11950000</v>
      </c>
      <c r="F37" s="3">
        <f>F38</f>
        <v>11980000</v>
      </c>
      <c r="G37" s="13">
        <f t="shared" si="2"/>
        <v>0</v>
      </c>
      <c r="H37" s="3">
        <f>H38</f>
        <v>11980000</v>
      </c>
    </row>
    <row r="38" spans="1:8" ht="36" customHeight="1">
      <c r="A38" s="9" t="s">
        <v>37</v>
      </c>
      <c r="B38" s="26" t="s">
        <v>11</v>
      </c>
      <c r="C38" s="1">
        <f>C39</f>
        <v>10986800</v>
      </c>
      <c r="D38" s="11">
        <f>E38-C38</f>
        <v>963200</v>
      </c>
      <c r="E38" s="1">
        <f>E39</f>
        <v>11950000</v>
      </c>
      <c r="F38" s="1">
        <f>F39</f>
        <v>11980000</v>
      </c>
      <c r="G38" s="13">
        <f t="shared" si="2"/>
        <v>0</v>
      </c>
      <c r="H38" s="1">
        <f>H39</f>
        <v>11980000</v>
      </c>
    </row>
    <row r="39" spans="1:8" ht="36" customHeight="1">
      <c r="A39" s="9" t="s">
        <v>38</v>
      </c>
      <c r="B39" s="7" t="s">
        <v>12</v>
      </c>
      <c r="C39" s="1">
        <v>10986800</v>
      </c>
      <c r="D39" s="11">
        <f>E39-C39</f>
        <v>963200</v>
      </c>
      <c r="E39" s="1">
        <v>11950000</v>
      </c>
      <c r="F39" s="1">
        <v>11980000</v>
      </c>
      <c r="G39" s="13">
        <f t="shared" si="2"/>
        <v>0</v>
      </c>
      <c r="H39" s="1">
        <v>11980000</v>
      </c>
    </row>
    <row r="40" spans="1:8" ht="36" customHeight="1" hidden="1">
      <c r="A40" s="9" t="s">
        <v>39</v>
      </c>
      <c r="B40" s="7" t="s">
        <v>13</v>
      </c>
      <c r="C40" s="1">
        <v>0</v>
      </c>
      <c r="D40" s="11"/>
      <c r="E40" s="1">
        <v>0</v>
      </c>
      <c r="F40" s="1">
        <v>0</v>
      </c>
      <c r="G40" s="13"/>
      <c r="H40" s="1">
        <v>0</v>
      </c>
    </row>
    <row r="41" spans="1:8" ht="64.5" customHeight="1">
      <c r="A41" s="25" t="s">
        <v>5</v>
      </c>
      <c r="B41" s="26" t="s">
        <v>14</v>
      </c>
      <c r="C41" s="3">
        <f>C42</f>
        <v>60000</v>
      </c>
      <c r="D41" s="11">
        <f aca="true" t="shared" si="4" ref="D41:D65">E41-C41</f>
        <v>0</v>
      </c>
      <c r="E41" s="3">
        <f>E42</f>
        <v>60000</v>
      </c>
      <c r="F41" s="3">
        <f>F42</f>
        <v>60000</v>
      </c>
      <c r="G41" s="13">
        <f t="shared" si="2"/>
        <v>0</v>
      </c>
      <c r="H41" s="3">
        <f>H42</f>
        <v>60000</v>
      </c>
    </row>
    <row r="42" spans="1:8" ht="36" customHeight="1">
      <c r="A42" s="9" t="s">
        <v>40</v>
      </c>
      <c r="B42" s="26" t="s">
        <v>15</v>
      </c>
      <c r="C42" s="1">
        <f>C43</f>
        <v>60000</v>
      </c>
      <c r="D42" s="11">
        <f t="shared" si="4"/>
        <v>0</v>
      </c>
      <c r="E42" s="1">
        <f>E43</f>
        <v>60000</v>
      </c>
      <c r="F42" s="1">
        <f>F43</f>
        <v>60000</v>
      </c>
      <c r="G42" s="13">
        <f t="shared" si="2"/>
        <v>0</v>
      </c>
      <c r="H42" s="1">
        <f>H43</f>
        <v>60000</v>
      </c>
    </row>
    <row r="43" spans="1:8" ht="36" customHeight="1">
      <c r="A43" s="9" t="s">
        <v>41</v>
      </c>
      <c r="B43" s="7" t="s">
        <v>16</v>
      </c>
      <c r="C43" s="1">
        <v>60000</v>
      </c>
      <c r="D43" s="11">
        <f t="shared" si="4"/>
        <v>0</v>
      </c>
      <c r="E43" s="1">
        <v>60000</v>
      </c>
      <c r="F43" s="1">
        <v>60000</v>
      </c>
      <c r="G43" s="13">
        <f t="shared" si="2"/>
        <v>0</v>
      </c>
      <c r="H43" s="1">
        <v>60000</v>
      </c>
    </row>
    <row r="44" spans="1:8" ht="30" customHeight="1">
      <c r="A44" s="25" t="s">
        <v>42</v>
      </c>
      <c r="B44" s="26" t="s">
        <v>17</v>
      </c>
      <c r="C44" s="3">
        <f>C45+C46+C47</f>
        <v>1787000</v>
      </c>
      <c r="D44" s="11">
        <f t="shared" si="4"/>
        <v>-192000</v>
      </c>
      <c r="E44" s="3">
        <f>E45+E46+E47</f>
        <v>1595000</v>
      </c>
      <c r="F44" s="3">
        <f>F45+F46+F47</f>
        <v>1600000</v>
      </c>
      <c r="G44" s="13">
        <f t="shared" si="2"/>
        <v>0</v>
      </c>
      <c r="H44" s="3">
        <f>H45+H46+H47</f>
        <v>1600000</v>
      </c>
    </row>
    <row r="45" spans="1:8" ht="76.5" customHeight="1">
      <c r="A45" s="9" t="s">
        <v>205</v>
      </c>
      <c r="B45" s="10" t="s">
        <v>18</v>
      </c>
      <c r="C45" s="1">
        <v>1517000</v>
      </c>
      <c r="D45" s="11">
        <f t="shared" si="4"/>
        <v>-197000</v>
      </c>
      <c r="E45" s="1">
        <v>1320000</v>
      </c>
      <c r="F45" s="1">
        <v>1330000</v>
      </c>
      <c r="G45" s="13">
        <f t="shared" si="2"/>
        <v>0</v>
      </c>
      <c r="H45" s="1">
        <v>1330000</v>
      </c>
    </row>
    <row r="46" spans="1:8" ht="105.75" customHeight="1">
      <c r="A46" s="9" t="s">
        <v>206</v>
      </c>
      <c r="B46" s="9" t="s">
        <v>139</v>
      </c>
      <c r="C46" s="1">
        <v>260000</v>
      </c>
      <c r="D46" s="11">
        <f t="shared" si="4"/>
        <v>0</v>
      </c>
      <c r="E46" s="1">
        <v>260000</v>
      </c>
      <c r="F46" s="1">
        <v>260000</v>
      </c>
      <c r="G46" s="13">
        <f t="shared" si="2"/>
        <v>0</v>
      </c>
      <c r="H46" s="1">
        <v>260000</v>
      </c>
    </row>
    <row r="47" spans="1:8" ht="48" customHeight="1">
      <c r="A47" s="9" t="s">
        <v>207</v>
      </c>
      <c r="B47" s="9" t="s">
        <v>19</v>
      </c>
      <c r="C47" s="2">
        <v>10000</v>
      </c>
      <c r="D47" s="11">
        <f t="shared" si="4"/>
        <v>5000</v>
      </c>
      <c r="E47" s="2">
        <v>15000</v>
      </c>
      <c r="F47" s="2">
        <v>10000</v>
      </c>
      <c r="G47" s="11">
        <f t="shared" si="2"/>
        <v>0</v>
      </c>
      <c r="H47" s="2">
        <v>10000</v>
      </c>
    </row>
    <row r="48" spans="1:8" ht="47.25" customHeight="1" hidden="1">
      <c r="A48" s="25" t="s">
        <v>4</v>
      </c>
      <c r="B48" s="25" t="s">
        <v>20</v>
      </c>
      <c r="C48" s="3">
        <f>C49+C50</f>
        <v>0</v>
      </c>
      <c r="D48" s="11">
        <f t="shared" si="4"/>
        <v>0</v>
      </c>
      <c r="E48" s="3">
        <f>E49+E50</f>
        <v>0</v>
      </c>
      <c r="F48" s="3">
        <f>F49+F50</f>
        <v>0</v>
      </c>
      <c r="G48" s="13">
        <f>H48-F48</f>
        <v>0</v>
      </c>
      <c r="H48" s="3">
        <f>H49+H50</f>
        <v>0</v>
      </c>
    </row>
    <row r="49" spans="1:8" ht="36" customHeight="1" hidden="1">
      <c r="A49" s="9" t="s">
        <v>43</v>
      </c>
      <c r="B49" s="7" t="s">
        <v>21</v>
      </c>
      <c r="C49" s="2">
        <v>0</v>
      </c>
      <c r="D49" s="11">
        <f t="shared" si="4"/>
        <v>0</v>
      </c>
      <c r="E49" s="2">
        <v>0</v>
      </c>
      <c r="F49" s="2">
        <v>0</v>
      </c>
      <c r="G49" s="13">
        <f t="shared" si="2"/>
        <v>0</v>
      </c>
      <c r="H49" s="2">
        <v>0</v>
      </c>
    </row>
    <row r="50" spans="1:8" ht="36" customHeight="1" hidden="1">
      <c r="A50" s="9" t="s">
        <v>155</v>
      </c>
      <c r="B50" s="7" t="s">
        <v>22</v>
      </c>
      <c r="C50" s="2">
        <v>0</v>
      </c>
      <c r="D50" s="11">
        <f t="shared" si="4"/>
        <v>0</v>
      </c>
      <c r="E50" s="2">
        <v>0</v>
      </c>
      <c r="F50" s="2">
        <v>0</v>
      </c>
      <c r="G50" s="13">
        <f t="shared" si="2"/>
        <v>0</v>
      </c>
      <c r="H50" s="2">
        <v>0</v>
      </c>
    </row>
    <row r="51" spans="1:8" ht="36" customHeight="1">
      <c r="A51" s="9"/>
      <c r="B51" s="26" t="s">
        <v>23</v>
      </c>
      <c r="C51" s="3">
        <f>C52+C59+C66+C70+C81+C83+C96</f>
        <v>10572800</v>
      </c>
      <c r="D51" s="11">
        <f t="shared" si="4"/>
        <v>539263</v>
      </c>
      <c r="E51" s="3">
        <f>E52+E59+E66+E70+E81+E83+E96</f>
        <v>11112063</v>
      </c>
      <c r="F51" s="3">
        <f>F52+F59+F66+F70+F81+F83+F96</f>
        <v>11163262</v>
      </c>
      <c r="G51" s="13">
        <f t="shared" si="2"/>
        <v>0</v>
      </c>
      <c r="H51" s="3">
        <f>H52+H59+H66+H70+H81+H83+H96</f>
        <v>11163262</v>
      </c>
    </row>
    <row r="52" spans="1:8" ht="62.25" customHeight="1">
      <c r="A52" s="25" t="s">
        <v>44</v>
      </c>
      <c r="B52" s="26" t="s">
        <v>24</v>
      </c>
      <c r="C52" s="3">
        <f>C53+C54+C55+C56+C57+C58</f>
        <v>8032000</v>
      </c>
      <c r="D52" s="11">
        <f t="shared" si="4"/>
        <v>1364063</v>
      </c>
      <c r="E52" s="3">
        <f>E53+E54+E55+E56+E57+E58</f>
        <v>9396063</v>
      </c>
      <c r="F52" s="3">
        <f>F53+F54+F55+F56+F57+F58</f>
        <v>9416562</v>
      </c>
      <c r="G52" s="13">
        <f t="shared" si="2"/>
        <v>0</v>
      </c>
      <c r="H52" s="3">
        <f>H53+H54+H55+H56+H57+H58</f>
        <v>9416562</v>
      </c>
    </row>
    <row r="53" spans="1:8" ht="36" customHeight="1" hidden="1">
      <c r="A53" s="9" t="s">
        <v>45</v>
      </c>
      <c r="B53" s="7" t="s">
        <v>25</v>
      </c>
      <c r="C53" s="1">
        <v>0</v>
      </c>
      <c r="D53" s="11">
        <f t="shared" si="4"/>
        <v>0</v>
      </c>
      <c r="E53" s="1">
        <v>0</v>
      </c>
      <c r="F53" s="1">
        <v>0</v>
      </c>
      <c r="G53" s="13">
        <f t="shared" si="2"/>
        <v>0</v>
      </c>
      <c r="H53" s="1">
        <v>0</v>
      </c>
    </row>
    <row r="54" spans="1:8" ht="136.5" customHeight="1">
      <c r="A54" s="9" t="s">
        <v>172</v>
      </c>
      <c r="B54" s="7" t="s">
        <v>173</v>
      </c>
      <c r="C54" s="1">
        <v>7417000</v>
      </c>
      <c r="D54" s="11">
        <f t="shared" si="4"/>
        <v>1290063</v>
      </c>
      <c r="E54" s="1">
        <v>8707063</v>
      </c>
      <c r="F54" s="1">
        <v>8727562</v>
      </c>
      <c r="G54" s="13">
        <f t="shared" si="2"/>
        <v>0</v>
      </c>
      <c r="H54" s="1">
        <v>8727562</v>
      </c>
    </row>
    <row r="55" spans="1:8" ht="96" customHeight="1">
      <c r="A55" s="9" t="s">
        <v>46</v>
      </c>
      <c r="B55" s="7" t="s">
        <v>102</v>
      </c>
      <c r="C55" s="1">
        <v>524000</v>
      </c>
      <c r="D55" s="11">
        <f t="shared" si="4"/>
        <v>-93000</v>
      </c>
      <c r="E55" s="1">
        <v>431000</v>
      </c>
      <c r="F55" s="1">
        <v>431000</v>
      </c>
      <c r="G55" s="13">
        <f t="shared" si="2"/>
        <v>0</v>
      </c>
      <c r="H55" s="1">
        <v>431000</v>
      </c>
    </row>
    <row r="56" spans="1:8" ht="36" customHeight="1" hidden="1">
      <c r="A56" s="9" t="s">
        <v>47</v>
      </c>
      <c r="B56" s="7" t="s">
        <v>26</v>
      </c>
      <c r="C56" s="1"/>
      <c r="D56" s="11">
        <f t="shared" si="4"/>
        <v>0</v>
      </c>
      <c r="E56" s="1"/>
      <c r="F56" s="1"/>
      <c r="G56" s="13">
        <f t="shared" si="2"/>
        <v>0</v>
      </c>
      <c r="H56" s="1"/>
    </row>
    <row r="57" spans="1:8" ht="36" customHeight="1" hidden="1">
      <c r="A57" s="9" t="s">
        <v>48</v>
      </c>
      <c r="B57" s="7" t="s">
        <v>103</v>
      </c>
      <c r="C57" s="1"/>
      <c r="D57" s="11">
        <f t="shared" si="4"/>
        <v>0</v>
      </c>
      <c r="E57" s="1"/>
      <c r="F57" s="1"/>
      <c r="G57" s="13">
        <f t="shared" si="2"/>
        <v>0</v>
      </c>
      <c r="H57" s="1"/>
    </row>
    <row r="58" spans="1:8" ht="104.25" customHeight="1">
      <c r="A58" s="9" t="s">
        <v>49</v>
      </c>
      <c r="B58" s="7" t="s">
        <v>167</v>
      </c>
      <c r="C58" s="1">
        <v>91000</v>
      </c>
      <c r="D58" s="11">
        <f t="shared" si="4"/>
        <v>167000</v>
      </c>
      <c r="E58" s="1">
        <v>258000</v>
      </c>
      <c r="F58" s="1">
        <v>258000</v>
      </c>
      <c r="G58" s="13">
        <f t="shared" si="2"/>
        <v>0</v>
      </c>
      <c r="H58" s="1">
        <v>258000</v>
      </c>
    </row>
    <row r="59" spans="1:8" ht="36" customHeight="1">
      <c r="A59" s="25" t="s">
        <v>50</v>
      </c>
      <c r="B59" s="26" t="s">
        <v>74</v>
      </c>
      <c r="C59" s="3">
        <f>C60</f>
        <v>490100</v>
      </c>
      <c r="D59" s="11">
        <f t="shared" si="4"/>
        <v>-142400</v>
      </c>
      <c r="E59" s="3">
        <f>E60</f>
        <v>347700</v>
      </c>
      <c r="F59" s="3">
        <f>F60</f>
        <v>370300</v>
      </c>
      <c r="G59" s="13">
        <f t="shared" si="2"/>
        <v>0</v>
      </c>
      <c r="H59" s="3">
        <f>H60</f>
        <v>370300</v>
      </c>
    </row>
    <row r="60" spans="1:8" ht="36" customHeight="1">
      <c r="A60" s="9" t="s">
        <v>51</v>
      </c>
      <c r="B60" s="7" t="s">
        <v>75</v>
      </c>
      <c r="C60" s="1">
        <f>C61+C62+C63+C64</f>
        <v>490100</v>
      </c>
      <c r="D60" s="11">
        <f t="shared" si="4"/>
        <v>-142400</v>
      </c>
      <c r="E60" s="1">
        <f>E61+E62+E63+E64</f>
        <v>347700</v>
      </c>
      <c r="F60" s="1">
        <f>F61+F62+F63+F64</f>
        <v>370300</v>
      </c>
      <c r="G60" s="13">
        <f t="shared" si="2"/>
        <v>0</v>
      </c>
      <c r="H60" s="1">
        <f>H61+H62+H63+H64</f>
        <v>370300</v>
      </c>
    </row>
    <row r="61" spans="1:8" ht="36" customHeight="1">
      <c r="A61" s="9" t="s">
        <v>290</v>
      </c>
      <c r="B61" s="7" t="s">
        <v>104</v>
      </c>
      <c r="C61" s="1">
        <v>68600</v>
      </c>
      <c r="D61" s="11">
        <f t="shared" si="4"/>
        <v>23100</v>
      </c>
      <c r="E61" s="1">
        <v>91700</v>
      </c>
      <c r="F61" s="1">
        <v>95400</v>
      </c>
      <c r="G61" s="13">
        <f t="shared" si="2"/>
        <v>0</v>
      </c>
      <c r="H61" s="1">
        <v>95400</v>
      </c>
    </row>
    <row r="62" spans="1:8" ht="36" customHeight="1" hidden="1">
      <c r="A62" s="9" t="s">
        <v>105</v>
      </c>
      <c r="B62" s="7" t="s">
        <v>106</v>
      </c>
      <c r="C62" s="1"/>
      <c r="D62" s="11">
        <f t="shared" si="4"/>
        <v>0</v>
      </c>
      <c r="E62" s="1"/>
      <c r="F62" s="1"/>
      <c r="G62" s="13">
        <f t="shared" si="2"/>
        <v>0</v>
      </c>
      <c r="H62" s="1"/>
    </row>
    <row r="63" spans="1:8" ht="36" customHeight="1" hidden="1">
      <c r="A63" s="9" t="s">
        <v>107</v>
      </c>
      <c r="B63" s="7" t="s">
        <v>108</v>
      </c>
      <c r="C63" s="1">
        <v>0</v>
      </c>
      <c r="D63" s="11">
        <f t="shared" si="4"/>
        <v>0</v>
      </c>
      <c r="E63" s="1">
        <v>0</v>
      </c>
      <c r="F63" s="1">
        <v>0</v>
      </c>
      <c r="G63" s="13">
        <f t="shared" si="2"/>
        <v>0</v>
      </c>
      <c r="H63" s="1">
        <v>0</v>
      </c>
    </row>
    <row r="64" spans="1:8" ht="36" customHeight="1">
      <c r="A64" s="9" t="s">
        <v>109</v>
      </c>
      <c r="B64" s="7" t="s">
        <v>110</v>
      </c>
      <c r="C64" s="1">
        <f>C65</f>
        <v>421500</v>
      </c>
      <c r="D64" s="11">
        <f t="shared" si="4"/>
        <v>-165500</v>
      </c>
      <c r="E64" s="1">
        <f>E65</f>
        <v>256000</v>
      </c>
      <c r="F64" s="1">
        <f>F65</f>
        <v>274900</v>
      </c>
      <c r="G64" s="13">
        <f>H64-F64</f>
        <v>0</v>
      </c>
      <c r="H64" s="1">
        <f>H65</f>
        <v>274900</v>
      </c>
    </row>
    <row r="65" spans="1:8" ht="36" customHeight="1">
      <c r="A65" s="9" t="s">
        <v>291</v>
      </c>
      <c r="B65" s="7" t="s">
        <v>198</v>
      </c>
      <c r="C65" s="1">
        <v>421500</v>
      </c>
      <c r="D65" s="11">
        <f t="shared" si="4"/>
        <v>-165500</v>
      </c>
      <c r="E65" s="1">
        <v>256000</v>
      </c>
      <c r="F65" s="1">
        <v>274900</v>
      </c>
      <c r="G65" s="13">
        <f>H65-F65</f>
        <v>0</v>
      </c>
      <c r="H65" s="1">
        <v>274900</v>
      </c>
    </row>
    <row r="66" spans="1:8" ht="36" customHeight="1">
      <c r="A66" s="25" t="s">
        <v>52</v>
      </c>
      <c r="B66" s="25" t="s">
        <v>156</v>
      </c>
      <c r="C66" s="3">
        <f>C67+C68+C69</f>
        <v>1330000</v>
      </c>
      <c r="D66" s="11">
        <f aca="true" t="shared" si="5" ref="D66:D92">E66-C66</f>
        <v>-835000</v>
      </c>
      <c r="E66" s="3">
        <f>E67+E68+E69</f>
        <v>495000</v>
      </c>
      <c r="F66" s="3">
        <f>F67+F68+F69</f>
        <v>495000</v>
      </c>
      <c r="G66" s="13">
        <f t="shared" si="2"/>
        <v>0</v>
      </c>
      <c r="H66" s="3">
        <f>H67+H68+H69</f>
        <v>495000</v>
      </c>
    </row>
    <row r="67" spans="1:8" ht="36" customHeight="1" hidden="1">
      <c r="A67" s="9" t="s">
        <v>111</v>
      </c>
      <c r="B67" s="9" t="s">
        <v>112</v>
      </c>
      <c r="C67" s="1">
        <v>0</v>
      </c>
      <c r="D67" s="11">
        <f t="shared" si="5"/>
        <v>0</v>
      </c>
      <c r="E67" s="1">
        <v>0</v>
      </c>
      <c r="F67" s="1">
        <v>0</v>
      </c>
      <c r="G67" s="13">
        <f t="shared" si="2"/>
        <v>0</v>
      </c>
      <c r="H67" s="1">
        <v>0</v>
      </c>
    </row>
    <row r="68" spans="1:8" ht="36" customHeight="1" hidden="1">
      <c r="A68" s="9" t="s">
        <v>113</v>
      </c>
      <c r="B68" s="9" t="s">
        <v>114</v>
      </c>
      <c r="C68" s="1"/>
      <c r="D68" s="11">
        <f t="shared" si="5"/>
        <v>0</v>
      </c>
      <c r="E68" s="1"/>
      <c r="F68" s="1"/>
      <c r="G68" s="13">
        <f t="shared" si="2"/>
        <v>0</v>
      </c>
      <c r="H68" s="1"/>
    </row>
    <row r="69" spans="1:8" ht="36" customHeight="1">
      <c r="A69" s="9" t="s">
        <v>188</v>
      </c>
      <c r="B69" s="9" t="s">
        <v>115</v>
      </c>
      <c r="C69" s="1">
        <v>1330000</v>
      </c>
      <c r="D69" s="11">
        <f t="shared" si="5"/>
        <v>-835000</v>
      </c>
      <c r="E69" s="1">
        <v>495000</v>
      </c>
      <c r="F69" s="1">
        <v>495000</v>
      </c>
      <c r="G69" s="13">
        <f t="shared" si="2"/>
        <v>0</v>
      </c>
      <c r="H69" s="1">
        <v>495000</v>
      </c>
    </row>
    <row r="70" spans="1:8" ht="36" customHeight="1">
      <c r="A70" s="25" t="s">
        <v>53</v>
      </c>
      <c r="B70" s="25" t="s">
        <v>76</v>
      </c>
      <c r="C70" s="3">
        <f>C71+C72+C73+C74+C75+C76+C77+C78+C79+C80</f>
        <v>450000</v>
      </c>
      <c r="D70" s="11">
        <f t="shared" si="5"/>
        <v>150000</v>
      </c>
      <c r="E70" s="3">
        <f>E71+E72+E73+E74+E75+E76+E77+E78+E79+E80</f>
        <v>600000</v>
      </c>
      <c r="F70" s="3">
        <f>F71+F72+F73+F74+F75+F76+F77+F78+F79+F80</f>
        <v>600000</v>
      </c>
      <c r="G70" s="13">
        <f t="shared" si="2"/>
        <v>0</v>
      </c>
      <c r="H70" s="3">
        <f>H71+H72+H73+H74+H75+H76+H77+H78+H79+H80</f>
        <v>600000</v>
      </c>
    </row>
    <row r="71" spans="1:8" ht="36" customHeight="1" hidden="1">
      <c r="A71" s="9" t="s">
        <v>54</v>
      </c>
      <c r="B71" s="9" t="s">
        <v>77</v>
      </c>
      <c r="C71" s="2"/>
      <c r="D71" s="11">
        <f t="shared" si="5"/>
        <v>0</v>
      </c>
      <c r="E71" s="2"/>
      <c r="F71" s="2"/>
      <c r="G71" s="13">
        <f t="shared" si="2"/>
        <v>0</v>
      </c>
      <c r="H71" s="2"/>
    </row>
    <row r="72" spans="1:8" ht="36" customHeight="1" hidden="1">
      <c r="A72" s="9" t="s">
        <v>116</v>
      </c>
      <c r="B72" s="9" t="s">
        <v>117</v>
      </c>
      <c r="C72" s="2">
        <v>0</v>
      </c>
      <c r="D72" s="11">
        <f t="shared" si="5"/>
        <v>0</v>
      </c>
      <c r="E72" s="2">
        <v>0</v>
      </c>
      <c r="F72" s="2">
        <v>0</v>
      </c>
      <c r="G72" s="13">
        <f t="shared" si="2"/>
        <v>0</v>
      </c>
      <c r="H72" s="2">
        <v>0</v>
      </c>
    </row>
    <row r="73" spans="1:8" ht="36" customHeight="1" hidden="1">
      <c r="A73" s="9" t="s">
        <v>118</v>
      </c>
      <c r="B73" s="7" t="s">
        <v>119</v>
      </c>
      <c r="C73" s="2">
        <v>0</v>
      </c>
      <c r="D73" s="11">
        <f t="shared" si="5"/>
        <v>0</v>
      </c>
      <c r="E73" s="2">
        <v>0</v>
      </c>
      <c r="F73" s="2">
        <v>0</v>
      </c>
      <c r="G73" s="13">
        <f t="shared" si="2"/>
        <v>0</v>
      </c>
      <c r="H73" s="2">
        <v>0</v>
      </c>
    </row>
    <row r="74" spans="1:8" ht="36" customHeight="1" hidden="1">
      <c r="A74" s="9" t="s">
        <v>120</v>
      </c>
      <c r="B74" s="9" t="s">
        <v>121</v>
      </c>
      <c r="C74" s="2"/>
      <c r="D74" s="11">
        <f t="shared" si="5"/>
        <v>0</v>
      </c>
      <c r="E74" s="2"/>
      <c r="F74" s="2"/>
      <c r="G74" s="13">
        <f t="shared" si="2"/>
        <v>0</v>
      </c>
      <c r="H74" s="2"/>
    </row>
    <row r="75" spans="1:8" ht="36" customHeight="1" hidden="1">
      <c r="A75" s="9" t="s">
        <v>122</v>
      </c>
      <c r="B75" s="7" t="s">
        <v>123</v>
      </c>
      <c r="C75" s="2"/>
      <c r="D75" s="11">
        <f t="shared" si="5"/>
        <v>0</v>
      </c>
      <c r="E75" s="2"/>
      <c r="F75" s="2"/>
      <c r="G75" s="13">
        <f t="shared" si="2"/>
        <v>0</v>
      </c>
      <c r="H75" s="2"/>
    </row>
    <row r="76" spans="1:8" ht="36" customHeight="1" hidden="1">
      <c r="A76" s="9" t="s">
        <v>55</v>
      </c>
      <c r="B76" s="7" t="s">
        <v>78</v>
      </c>
      <c r="C76" s="2"/>
      <c r="D76" s="11">
        <f t="shared" si="5"/>
        <v>0</v>
      </c>
      <c r="E76" s="2"/>
      <c r="F76" s="2"/>
      <c r="G76" s="13">
        <f t="shared" si="2"/>
        <v>0</v>
      </c>
      <c r="H76" s="2"/>
    </row>
    <row r="77" spans="1:8" ht="36" customHeight="1" hidden="1">
      <c r="A77" s="9" t="s">
        <v>56</v>
      </c>
      <c r="B77" s="7" t="s">
        <v>79</v>
      </c>
      <c r="C77" s="2"/>
      <c r="D77" s="11">
        <f t="shared" si="5"/>
        <v>0</v>
      </c>
      <c r="E77" s="2"/>
      <c r="F77" s="2"/>
      <c r="G77" s="13">
        <f t="shared" si="2"/>
        <v>0</v>
      </c>
      <c r="H77" s="2"/>
    </row>
    <row r="78" spans="1:8" ht="36" customHeight="1" hidden="1">
      <c r="A78" s="9" t="s">
        <v>57</v>
      </c>
      <c r="B78" s="9" t="s">
        <v>80</v>
      </c>
      <c r="C78" s="2"/>
      <c r="D78" s="11">
        <f t="shared" si="5"/>
        <v>0</v>
      </c>
      <c r="E78" s="2"/>
      <c r="F78" s="2"/>
      <c r="G78" s="13">
        <f t="shared" si="2"/>
        <v>0</v>
      </c>
      <c r="H78" s="2"/>
    </row>
    <row r="79" spans="1:8" ht="91.5" customHeight="1">
      <c r="A79" s="9" t="s">
        <v>174</v>
      </c>
      <c r="B79" s="9" t="s">
        <v>175</v>
      </c>
      <c r="C79" s="1">
        <v>450000</v>
      </c>
      <c r="D79" s="11">
        <f t="shared" si="5"/>
        <v>150000</v>
      </c>
      <c r="E79" s="1">
        <v>600000</v>
      </c>
      <c r="F79" s="1">
        <v>600000</v>
      </c>
      <c r="G79" s="13">
        <f aca="true" t="shared" si="6" ref="G79:G132">H79-F79</f>
        <v>0</v>
      </c>
      <c r="H79" s="1">
        <v>600000</v>
      </c>
    </row>
    <row r="80" spans="1:8" ht="36" customHeight="1" hidden="1">
      <c r="A80" s="9" t="s">
        <v>58</v>
      </c>
      <c r="B80" s="9" t="s">
        <v>124</v>
      </c>
      <c r="C80" s="2"/>
      <c r="D80" s="11">
        <f t="shared" si="5"/>
        <v>0</v>
      </c>
      <c r="E80" s="2"/>
      <c r="F80" s="2"/>
      <c r="G80" s="13">
        <f t="shared" si="6"/>
        <v>0</v>
      </c>
      <c r="H80" s="2"/>
    </row>
    <row r="81" spans="1:8" ht="36" customHeight="1" hidden="1">
      <c r="A81" s="25" t="s">
        <v>59</v>
      </c>
      <c r="B81" s="25" t="s">
        <v>81</v>
      </c>
      <c r="C81" s="3">
        <f>C82</f>
        <v>0</v>
      </c>
      <c r="D81" s="11">
        <f t="shared" si="5"/>
        <v>0</v>
      </c>
      <c r="E81" s="3">
        <f>E82</f>
        <v>0</v>
      </c>
      <c r="F81" s="3">
        <f>F82</f>
        <v>0</v>
      </c>
      <c r="G81" s="13">
        <f t="shared" si="6"/>
        <v>0</v>
      </c>
      <c r="H81" s="3">
        <f>H82</f>
        <v>0</v>
      </c>
    </row>
    <row r="82" spans="1:8" ht="36" customHeight="1" hidden="1">
      <c r="A82" s="9" t="s">
        <v>60</v>
      </c>
      <c r="B82" s="9" t="s">
        <v>82</v>
      </c>
      <c r="C82" s="2"/>
      <c r="D82" s="11">
        <f t="shared" si="5"/>
        <v>0</v>
      </c>
      <c r="E82" s="2"/>
      <c r="F82" s="2"/>
      <c r="G82" s="13">
        <f t="shared" si="6"/>
        <v>0</v>
      </c>
      <c r="H82" s="2"/>
    </row>
    <row r="83" spans="1:8" ht="36" customHeight="1">
      <c r="A83" s="25" t="s">
        <v>61</v>
      </c>
      <c r="B83" s="26" t="s">
        <v>83</v>
      </c>
      <c r="C83" s="3">
        <f>C84+C85+C86+C87+C88+C89+C90+C91+C92+C93</f>
        <v>270700</v>
      </c>
      <c r="D83" s="11">
        <f t="shared" si="5"/>
        <v>2600</v>
      </c>
      <c r="E83" s="3">
        <f>E84+E85+E86+E87+E88+E89+E90+E91+E92+E93</f>
        <v>273300</v>
      </c>
      <c r="F83" s="3">
        <f>F84+F85+F86+F87+F88+F89+F90+F91+F92+F93</f>
        <v>281400</v>
      </c>
      <c r="G83" s="13">
        <f t="shared" si="6"/>
        <v>0</v>
      </c>
      <c r="H83" s="3">
        <f>H84+H85+H86+H87+H88+H89+H90+H91+H92+H93</f>
        <v>281400</v>
      </c>
    </row>
    <row r="84" spans="1:8" ht="98.25" customHeight="1">
      <c r="A84" s="9" t="s">
        <v>292</v>
      </c>
      <c r="B84" s="7" t="s">
        <v>293</v>
      </c>
      <c r="C84" s="1">
        <v>0</v>
      </c>
      <c r="D84" s="2">
        <f t="shared" si="5"/>
        <v>195800</v>
      </c>
      <c r="E84" s="1">
        <v>195800</v>
      </c>
      <c r="F84" s="1">
        <v>203900</v>
      </c>
      <c r="G84" s="13">
        <f t="shared" si="6"/>
        <v>0</v>
      </c>
      <c r="H84" s="1">
        <v>203900</v>
      </c>
    </row>
    <row r="85" spans="1:8" ht="110.25" customHeight="1">
      <c r="A85" s="9" t="s">
        <v>294</v>
      </c>
      <c r="B85" s="7" t="s">
        <v>295</v>
      </c>
      <c r="C85" s="1"/>
      <c r="D85" s="2">
        <f>E85-C85</f>
        <v>25000</v>
      </c>
      <c r="E85" s="1">
        <v>25000</v>
      </c>
      <c r="F85" s="1">
        <v>25000</v>
      </c>
      <c r="G85" s="13">
        <f t="shared" si="6"/>
        <v>0</v>
      </c>
      <c r="H85" s="1">
        <v>25000</v>
      </c>
    </row>
    <row r="86" spans="1:8" ht="144.75" customHeight="1">
      <c r="A86" s="9" t="s">
        <v>296</v>
      </c>
      <c r="B86" s="7" t="s">
        <v>297</v>
      </c>
      <c r="C86" s="1"/>
      <c r="D86" s="2">
        <f>E86-C86</f>
        <v>6500</v>
      </c>
      <c r="E86" s="1">
        <v>6500</v>
      </c>
      <c r="F86" s="1">
        <v>6500</v>
      </c>
      <c r="G86" s="13">
        <f t="shared" si="6"/>
        <v>0</v>
      </c>
      <c r="H86" s="1">
        <v>6500</v>
      </c>
    </row>
    <row r="87" spans="1:8" ht="132.75" customHeight="1">
      <c r="A87" s="9" t="s">
        <v>298</v>
      </c>
      <c r="B87" s="7" t="s">
        <v>299</v>
      </c>
      <c r="C87" s="1"/>
      <c r="D87" s="2">
        <f>E87-C87</f>
        <v>1000</v>
      </c>
      <c r="E87" s="1">
        <v>1000</v>
      </c>
      <c r="F87" s="1">
        <v>1000</v>
      </c>
      <c r="G87" s="13">
        <f t="shared" si="6"/>
        <v>0</v>
      </c>
      <c r="H87" s="1">
        <v>1000</v>
      </c>
    </row>
    <row r="88" spans="1:8" ht="114.75" customHeight="1">
      <c r="A88" s="9" t="s">
        <v>300</v>
      </c>
      <c r="B88" s="7" t="s">
        <v>301</v>
      </c>
      <c r="C88" s="1"/>
      <c r="D88" s="2">
        <f>E88-C88</f>
        <v>40000</v>
      </c>
      <c r="E88" s="1">
        <v>40000</v>
      </c>
      <c r="F88" s="1">
        <v>40000</v>
      </c>
      <c r="G88" s="13">
        <f t="shared" si="6"/>
        <v>0</v>
      </c>
      <c r="H88" s="1">
        <v>40000</v>
      </c>
    </row>
    <row r="89" spans="1:8" ht="147" customHeight="1">
      <c r="A89" s="9" t="s">
        <v>302</v>
      </c>
      <c r="B89" s="7" t="s">
        <v>303</v>
      </c>
      <c r="C89" s="1"/>
      <c r="D89" s="2">
        <f t="shared" si="5"/>
        <v>5000</v>
      </c>
      <c r="E89" s="1">
        <v>5000</v>
      </c>
      <c r="F89" s="1">
        <v>5000</v>
      </c>
      <c r="G89" s="13">
        <f t="shared" si="6"/>
        <v>0</v>
      </c>
      <c r="H89" s="1">
        <v>5000</v>
      </c>
    </row>
    <row r="90" spans="1:8" ht="115.5" customHeight="1">
      <c r="A90" s="9" t="s">
        <v>249</v>
      </c>
      <c r="B90" s="7" t="s">
        <v>250</v>
      </c>
      <c r="C90" s="1">
        <v>5000</v>
      </c>
      <c r="D90" s="11">
        <f t="shared" si="5"/>
        <v>-5000</v>
      </c>
      <c r="E90" s="1">
        <v>0</v>
      </c>
      <c r="F90" s="1"/>
      <c r="G90" s="13">
        <f t="shared" si="6"/>
        <v>0</v>
      </c>
      <c r="H90" s="1"/>
    </row>
    <row r="91" spans="1:8" ht="152.25" customHeight="1">
      <c r="A91" s="9" t="s">
        <v>251</v>
      </c>
      <c r="B91" s="7" t="s">
        <v>252</v>
      </c>
      <c r="C91" s="1">
        <v>5000</v>
      </c>
      <c r="D91" s="11">
        <f t="shared" si="5"/>
        <v>-5000</v>
      </c>
      <c r="E91" s="1"/>
      <c r="F91" s="1"/>
      <c r="G91" s="13">
        <f t="shared" si="6"/>
        <v>0</v>
      </c>
      <c r="H91" s="1"/>
    </row>
    <row r="92" spans="1:8" ht="96.75" customHeight="1">
      <c r="A92" s="9" t="s">
        <v>253</v>
      </c>
      <c r="B92" s="7" t="s">
        <v>254</v>
      </c>
      <c r="C92" s="1">
        <v>260700</v>
      </c>
      <c r="D92" s="11">
        <f t="shared" si="5"/>
        <v>-260700</v>
      </c>
      <c r="E92" s="1"/>
      <c r="F92" s="1"/>
      <c r="G92" s="13">
        <f t="shared" si="6"/>
        <v>0</v>
      </c>
      <c r="H92" s="1"/>
    </row>
    <row r="93" spans="1:8" ht="36" customHeight="1" hidden="1">
      <c r="A93" s="25" t="s">
        <v>62</v>
      </c>
      <c r="B93" s="26" t="s">
        <v>85</v>
      </c>
      <c r="C93" s="3">
        <f>C94+C95</f>
        <v>0</v>
      </c>
      <c r="D93" s="11">
        <f>E93-C93</f>
        <v>0</v>
      </c>
      <c r="E93" s="3">
        <f>E94+E95</f>
        <v>0</v>
      </c>
      <c r="F93" s="3">
        <f>F94+F95</f>
        <v>0</v>
      </c>
      <c r="G93" s="13">
        <f t="shared" si="6"/>
        <v>0</v>
      </c>
      <c r="H93" s="3">
        <f>H94+H95</f>
        <v>0</v>
      </c>
    </row>
    <row r="94" spans="1:8" ht="36" customHeight="1" hidden="1">
      <c r="A94" s="9" t="s">
        <v>213</v>
      </c>
      <c r="B94" s="7" t="s">
        <v>85</v>
      </c>
      <c r="C94" s="1"/>
      <c r="D94" s="11"/>
      <c r="E94" s="1"/>
      <c r="F94" s="1"/>
      <c r="G94" s="13"/>
      <c r="H94" s="1"/>
    </row>
    <row r="95" spans="1:8" ht="36" customHeight="1" hidden="1">
      <c r="A95" s="9" t="s">
        <v>208</v>
      </c>
      <c r="B95" s="7" t="s">
        <v>85</v>
      </c>
      <c r="C95" s="1"/>
      <c r="D95" s="11">
        <f aca="true" t="shared" si="7" ref="D95:D113">E95-C95</f>
        <v>0</v>
      </c>
      <c r="E95" s="1"/>
      <c r="F95" s="1"/>
      <c r="G95" s="13">
        <f t="shared" si="6"/>
        <v>0</v>
      </c>
      <c r="H95" s="1"/>
    </row>
    <row r="96" spans="1:8" ht="36" customHeight="1" hidden="1">
      <c r="A96" s="25" t="s">
        <v>63</v>
      </c>
      <c r="B96" s="26" t="s">
        <v>86</v>
      </c>
      <c r="C96" s="3">
        <f>C97+C98</f>
        <v>0</v>
      </c>
      <c r="D96" s="11">
        <f t="shared" si="7"/>
        <v>0</v>
      </c>
      <c r="E96" s="3">
        <f>E97+E98</f>
        <v>0</v>
      </c>
      <c r="F96" s="3">
        <f>F97+F98</f>
        <v>0</v>
      </c>
      <c r="G96" s="13">
        <f t="shared" si="6"/>
        <v>0</v>
      </c>
      <c r="H96" s="3">
        <f>H97+H98</f>
        <v>0</v>
      </c>
    </row>
    <row r="97" spans="1:8" ht="36" customHeight="1" hidden="1">
      <c r="A97" s="9" t="s">
        <v>64</v>
      </c>
      <c r="B97" s="7" t="s">
        <v>87</v>
      </c>
      <c r="C97" s="3"/>
      <c r="D97" s="11">
        <f t="shared" si="7"/>
        <v>0</v>
      </c>
      <c r="E97" s="3"/>
      <c r="F97" s="3"/>
      <c r="G97" s="13">
        <f t="shared" si="6"/>
        <v>0</v>
      </c>
      <c r="H97" s="3"/>
    </row>
    <row r="98" spans="1:8" ht="36" customHeight="1" hidden="1">
      <c r="A98" s="9" t="s">
        <v>65</v>
      </c>
      <c r="B98" s="7" t="s">
        <v>88</v>
      </c>
      <c r="C98" s="1"/>
      <c r="D98" s="11">
        <f t="shared" si="7"/>
        <v>0</v>
      </c>
      <c r="E98" s="1"/>
      <c r="F98" s="1"/>
      <c r="G98" s="13">
        <f t="shared" si="6"/>
        <v>0</v>
      </c>
      <c r="H98" s="1"/>
    </row>
    <row r="99" spans="1:8" ht="36" customHeight="1">
      <c r="A99" s="25" t="s">
        <v>67</v>
      </c>
      <c r="B99" s="26" t="s">
        <v>89</v>
      </c>
      <c r="C99" s="3">
        <f>C100</f>
        <v>453480780.35</v>
      </c>
      <c r="D99" s="42">
        <f t="shared" si="7"/>
        <v>62273619.649999976</v>
      </c>
      <c r="E99" s="3">
        <f>E100</f>
        <v>515754400</v>
      </c>
      <c r="F99" s="3">
        <f>F100</f>
        <v>440446700</v>
      </c>
      <c r="G99" s="30">
        <f t="shared" si="6"/>
        <v>0</v>
      </c>
      <c r="H99" s="3">
        <f>H100</f>
        <v>440446700</v>
      </c>
    </row>
    <row r="100" spans="1:8" ht="64.5" customHeight="1">
      <c r="A100" s="25" t="s">
        <v>66</v>
      </c>
      <c r="B100" s="26" t="s">
        <v>91</v>
      </c>
      <c r="C100" s="3">
        <f>C101+C107+C143+C172</f>
        <v>453480780.35</v>
      </c>
      <c r="D100" s="42">
        <f t="shared" si="7"/>
        <v>62273619.649999976</v>
      </c>
      <c r="E100" s="3">
        <f>E101+E107+E143+E172</f>
        <v>515754400</v>
      </c>
      <c r="F100" s="3">
        <f>F101+F107+F143+F172</f>
        <v>440446700</v>
      </c>
      <c r="G100" s="30">
        <f t="shared" si="6"/>
        <v>0</v>
      </c>
      <c r="H100" s="3">
        <f>H101+H107+H143+H172</f>
        <v>440446700</v>
      </c>
    </row>
    <row r="101" spans="1:8" ht="37.5" customHeight="1">
      <c r="A101" s="25" t="s">
        <v>214</v>
      </c>
      <c r="B101" s="26" t="s">
        <v>157</v>
      </c>
      <c r="C101" s="3">
        <f>C102+C104+C105+C106</f>
        <v>148569300</v>
      </c>
      <c r="D101" s="42">
        <f t="shared" si="7"/>
        <v>1485700</v>
      </c>
      <c r="E101" s="3">
        <f>E102+E104+E105+E106</f>
        <v>150055000</v>
      </c>
      <c r="F101" s="3">
        <f>F102+F104+F105+F106</f>
        <v>150055000</v>
      </c>
      <c r="G101" s="30">
        <f t="shared" si="6"/>
        <v>0</v>
      </c>
      <c r="H101" s="3">
        <f>H102+H104+H105+H106</f>
        <v>150055000</v>
      </c>
    </row>
    <row r="102" spans="1:9" ht="54" customHeight="1">
      <c r="A102" s="9" t="s">
        <v>215</v>
      </c>
      <c r="B102" s="7" t="s">
        <v>273</v>
      </c>
      <c r="C102" s="1">
        <f>C103</f>
        <v>148569300</v>
      </c>
      <c r="D102" s="11">
        <f t="shared" si="7"/>
        <v>1485700</v>
      </c>
      <c r="E102" s="1">
        <f>E103</f>
        <v>150055000</v>
      </c>
      <c r="F102" s="1">
        <f>F103</f>
        <v>150055000</v>
      </c>
      <c r="G102" s="13">
        <f t="shared" si="6"/>
        <v>0</v>
      </c>
      <c r="H102" s="1">
        <f>H103</f>
        <v>150055000</v>
      </c>
      <c r="I102" s="8">
        <v>801</v>
      </c>
    </row>
    <row r="103" spans="1:9" ht="86.25" customHeight="1">
      <c r="A103" s="9" t="s">
        <v>215</v>
      </c>
      <c r="B103" s="32" t="s">
        <v>190</v>
      </c>
      <c r="C103" s="1">
        <v>148569300</v>
      </c>
      <c r="D103" s="11">
        <f t="shared" si="7"/>
        <v>1485700</v>
      </c>
      <c r="E103" s="1">
        <v>150055000</v>
      </c>
      <c r="F103" s="1">
        <v>150055000</v>
      </c>
      <c r="G103" s="13">
        <f t="shared" si="6"/>
        <v>0</v>
      </c>
      <c r="H103" s="1">
        <v>150055000</v>
      </c>
      <c r="I103" s="8">
        <v>801</v>
      </c>
    </row>
    <row r="104" spans="1:9" ht="36" customHeight="1" hidden="1">
      <c r="A104" s="33" t="s">
        <v>170</v>
      </c>
      <c r="B104" s="7" t="s">
        <v>90</v>
      </c>
      <c r="C104" s="1"/>
      <c r="D104" s="11">
        <f t="shared" si="7"/>
        <v>0</v>
      </c>
      <c r="E104" s="1"/>
      <c r="F104" s="1"/>
      <c r="G104" s="13">
        <f t="shared" si="6"/>
        <v>0</v>
      </c>
      <c r="H104" s="1"/>
      <c r="I104" s="8">
        <v>2901</v>
      </c>
    </row>
    <row r="105" spans="1:8" ht="36" customHeight="1" hidden="1">
      <c r="A105" s="9" t="s">
        <v>140</v>
      </c>
      <c r="B105" s="7" t="s">
        <v>141</v>
      </c>
      <c r="C105" s="1"/>
      <c r="D105" s="11">
        <f t="shared" si="7"/>
        <v>0</v>
      </c>
      <c r="E105" s="1"/>
      <c r="F105" s="1"/>
      <c r="G105" s="13">
        <f t="shared" si="6"/>
        <v>0</v>
      </c>
      <c r="H105" s="1"/>
    </row>
    <row r="106" spans="1:8" ht="36" customHeight="1" hidden="1">
      <c r="A106" s="9" t="s">
        <v>68</v>
      </c>
      <c r="B106" s="7" t="s">
        <v>129</v>
      </c>
      <c r="C106" s="1">
        <v>0</v>
      </c>
      <c r="D106" s="11">
        <f t="shared" si="7"/>
        <v>0</v>
      </c>
      <c r="E106" s="1">
        <v>0</v>
      </c>
      <c r="F106" s="1">
        <v>0</v>
      </c>
      <c r="G106" s="13">
        <f t="shared" si="6"/>
        <v>0</v>
      </c>
      <c r="H106" s="1">
        <v>0</v>
      </c>
    </row>
    <row r="107" spans="1:9" ht="36" customHeight="1">
      <c r="A107" s="25" t="s">
        <v>216</v>
      </c>
      <c r="B107" s="26" t="s">
        <v>142</v>
      </c>
      <c r="C107" s="3">
        <f>C108+C113+C114+C115+C116+C117+C119+C120+C121+C126+C130+C132+C135</f>
        <v>84016280.35</v>
      </c>
      <c r="D107" s="4">
        <f t="shared" si="7"/>
        <v>44865719.650000006</v>
      </c>
      <c r="E107" s="3">
        <f>E108+E113+E114+E115+E116+E117+E119+E120+E121+E126+E130+E132+E135</f>
        <v>128882000</v>
      </c>
      <c r="F107" s="3">
        <f>F108+F113+F114+F115+F116+F117+F119+F120+F121+F126+F130+F132+F135</f>
        <v>44156500</v>
      </c>
      <c r="G107" s="4">
        <f t="shared" si="6"/>
        <v>0</v>
      </c>
      <c r="H107" s="3">
        <f>H108+H113+H114+H115+H116+H117+H119+H120+H121+H126+H130+H132+H135</f>
        <v>44156500</v>
      </c>
      <c r="I107" s="34"/>
    </row>
    <row r="108" spans="1:8" ht="36" customHeight="1" hidden="1">
      <c r="A108" s="33" t="s">
        <v>236</v>
      </c>
      <c r="B108" s="7" t="s">
        <v>182</v>
      </c>
      <c r="C108" s="4">
        <f>C109+C110+C111+C112</f>
        <v>0</v>
      </c>
      <c r="D108" s="11">
        <f t="shared" si="7"/>
        <v>0</v>
      </c>
      <c r="E108" s="4">
        <f>E109+E110+E111+E112</f>
        <v>0</v>
      </c>
      <c r="F108" s="4">
        <f>F109+F110+F111+F112</f>
        <v>0</v>
      </c>
      <c r="G108" s="13">
        <f t="shared" si="6"/>
        <v>0</v>
      </c>
      <c r="H108" s="4">
        <f>H109+H110+H111+H112</f>
        <v>0</v>
      </c>
    </row>
    <row r="109" spans="1:9" ht="36" customHeight="1" hidden="1">
      <c r="A109" s="33" t="s">
        <v>236</v>
      </c>
      <c r="B109" s="35" t="s">
        <v>261</v>
      </c>
      <c r="C109" s="2"/>
      <c r="D109" s="11">
        <f t="shared" si="7"/>
        <v>0</v>
      </c>
      <c r="E109" s="2"/>
      <c r="F109" s="2"/>
      <c r="G109" s="13">
        <f t="shared" si="6"/>
        <v>0</v>
      </c>
      <c r="H109" s="2"/>
      <c r="I109" s="8">
        <v>2974</v>
      </c>
    </row>
    <row r="110" spans="1:9" ht="36" customHeight="1" hidden="1">
      <c r="A110" s="33" t="s">
        <v>236</v>
      </c>
      <c r="B110" s="7" t="s">
        <v>158</v>
      </c>
      <c r="C110" s="2">
        <v>0</v>
      </c>
      <c r="D110" s="11">
        <f t="shared" si="7"/>
        <v>0</v>
      </c>
      <c r="E110" s="2">
        <v>0</v>
      </c>
      <c r="F110" s="2">
        <v>0</v>
      </c>
      <c r="G110" s="13">
        <f t="shared" si="6"/>
        <v>0</v>
      </c>
      <c r="H110" s="2">
        <v>0</v>
      </c>
      <c r="I110" s="8">
        <v>911</v>
      </c>
    </row>
    <row r="111" spans="1:9" ht="36" customHeight="1" hidden="1">
      <c r="A111" s="33" t="s">
        <v>236</v>
      </c>
      <c r="B111" s="7" t="s">
        <v>159</v>
      </c>
      <c r="C111" s="2">
        <v>0</v>
      </c>
      <c r="D111" s="11">
        <f t="shared" si="7"/>
        <v>0</v>
      </c>
      <c r="E111" s="2">
        <v>0</v>
      </c>
      <c r="F111" s="2">
        <v>0</v>
      </c>
      <c r="G111" s="13">
        <f t="shared" si="6"/>
        <v>0</v>
      </c>
      <c r="H111" s="2">
        <v>0</v>
      </c>
      <c r="I111" s="8">
        <v>912</v>
      </c>
    </row>
    <row r="112" spans="1:9" ht="36" customHeight="1" hidden="1">
      <c r="A112" s="33" t="s">
        <v>236</v>
      </c>
      <c r="B112" s="7" t="s">
        <v>184</v>
      </c>
      <c r="C112" s="2"/>
      <c r="D112" s="11">
        <f t="shared" si="7"/>
        <v>0</v>
      </c>
      <c r="E112" s="2"/>
      <c r="F112" s="2"/>
      <c r="G112" s="13">
        <f t="shared" si="6"/>
        <v>0</v>
      </c>
      <c r="H112" s="2"/>
      <c r="I112" s="8" t="s">
        <v>183</v>
      </c>
    </row>
    <row r="113" spans="1:8" ht="94.5" customHeight="1" hidden="1">
      <c r="A113" s="9" t="s">
        <v>235</v>
      </c>
      <c r="B113" s="36" t="s">
        <v>234</v>
      </c>
      <c r="C113" s="2">
        <v>61402907.48</v>
      </c>
      <c r="D113" s="11">
        <f t="shared" si="7"/>
        <v>-61402907.48</v>
      </c>
      <c r="E113" s="2"/>
      <c r="F113" s="2"/>
      <c r="G113" s="11">
        <f t="shared" si="6"/>
        <v>0</v>
      </c>
      <c r="H113" s="2"/>
    </row>
    <row r="114" spans="1:9" ht="84.75" customHeight="1">
      <c r="A114" s="9" t="s">
        <v>263</v>
      </c>
      <c r="B114" s="36" t="s">
        <v>274</v>
      </c>
      <c r="C114" s="2">
        <v>3574806.65</v>
      </c>
      <c r="D114" s="11"/>
      <c r="E114" s="2">
        <v>3131400</v>
      </c>
      <c r="F114" s="2">
        <v>505000</v>
      </c>
      <c r="G114" s="11"/>
      <c r="H114" s="2">
        <v>505000</v>
      </c>
      <c r="I114" s="15" t="s">
        <v>264</v>
      </c>
    </row>
    <row r="115" spans="1:11" ht="36" customHeight="1" hidden="1">
      <c r="A115" s="9" t="s">
        <v>265</v>
      </c>
      <c r="B115" s="37" t="s">
        <v>186</v>
      </c>
      <c r="C115" s="2"/>
      <c r="D115" s="11">
        <f>E115-C115</f>
        <v>0</v>
      </c>
      <c r="E115" s="2"/>
      <c r="F115" s="2"/>
      <c r="G115" s="11">
        <f t="shared" si="6"/>
        <v>0</v>
      </c>
      <c r="H115" s="2"/>
      <c r="K115" s="8" t="s">
        <v>187</v>
      </c>
    </row>
    <row r="116" spans="1:8" ht="85.5" customHeight="1" hidden="1">
      <c r="A116" s="9" t="s">
        <v>269</v>
      </c>
      <c r="B116" s="38" t="s">
        <v>270</v>
      </c>
      <c r="C116" s="2"/>
      <c r="D116" s="11"/>
      <c r="E116" s="2"/>
      <c r="F116" s="2"/>
      <c r="G116" s="11"/>
      <c r="H116" s="2"/>
    </row>
    <row r="117" spans="1:8" ht="36" customHeight="1" hidden="1">
      <c r="A117" s="9" t="s">
        <v>266</v>
      </c>
      <c r="B117" s="39" t="s">
        <v>275</v>
      </c>
      <c r="C117" s="4">
        <f>C118</f>
        <v>0</v>
      </c>
      <c r="D117" s="11"/>
      <c r="E117" s="4">
        <f>E118</f>
        <v>0</v>
      </c>
      <c r="F117" s="4">
        <f>F118</f>
        <v>0</v>
      </c>
      <c r="G117" s="11"/>
      <c r="H117" s="4">
        <f>H118</f>
        <v>0</v>
      </c>
    </row>
    <row r="118" spans="1:8" ht="36" customHeight="1" hidden="1">
      <c r="A118" s="9" t="s">
        <v>266</v>
      </c>
      <c r="B118" s="40" t="s">
        <v>262</v>
      </c>
      <c r="C118" s="2">
        <v>0</v>
      </c>
      <c r="D118" s="11"/>
      <c r="E118" s="2">
        <v>0</v>
      </c>
      <c r="F118" s="2">
        <v>0</v>
      </c>
      <c r="G118" s="11"/>
      <c r="H118" s="2">
        <v>0</v>
      </c>
    </row>
    <row r="119" spans="1:11" ht="71.25" customHeight="1">
      <c r="A119" s="9" t="s">
        <v>238</v>
      </c>
      <c r="B119" s="41" t="s">
        <v>239</v>
      </c>
      <c r="C119" s="2">
        <v>1775768.1</v>
      </c>
      <c r="D119" s="11">
        <f>E119-C119</f>
        <v>-1172268.1</v>
      </c>
      <c r="E119" s="2">
        <v>603500</v>
      </c>
      <c r="F119" s="2">
        <v>603500</v>
      </c>
      <c r="G119" s="13">
        <f>H119-F119</f>
        <v>0</v>
      </c>
      <c r="H119" s="2">
        <v>603500</v>
      </c>
      <c r="K119" s="8" t="s">
        <v>257</v>
      </c>
    </row>
    <row r="120" spans="1:11" ht="54" customHeight="1">
      <c r="A120" s="9" t="s">
        <v>258</v>
      </c>
      <c r="B120" s="7" t="s">
        <v>259</v>
      </c>
      <c r="C120" s="2">
        <v>2584601.65</v>
      </c>
      <c r="D120" s="11">
        <f>E120-C120</f>
        <v>-1182001.65</v>
      </c>
      <c r="E120" s="2">
        <v>1402600</v>
      </c>
      <c r="F120" s="2">
        <v>1391900</v>
      </c>
      <c r="G120" s="13">
        <f>H120-F120</f>
        <v>0</v>
      </c>
      <c r="H120" s="2">
        <v>1391900</v>
      </c>
      <c r="K120" s="8" t="s">
        <v>260</v>
      </c>
    </row>
    <row r="121" spans="1:8" ht="36" customHeight="1">
      <c r="A121" s="9" t="s">
        <v>240</v>
      </c>
      <c r="B121" s="7" t="s">
        <v>276</v>
      </c>
      <c r="C121" s="4">
        <f>C122+C123+C124+C125</f>
        <v>0</v>
      </c>
      <c r="D121" s="42">
        <f aca="true" t="shared" si="8" ref="D121:D132">E121-C121</f>
        <v>0</v>
      </c>
      <c r="E121" s="4">
        <f>E122+E123+E124+E125</f>
        <v>0</v>
      </c>
      <c r="F121" s="4">
        <f>F122+F123+F124+F125</f>
        <v>34180700</v>
      </c>
      <c r="G121" s="42">
        <f t="shared" si="6"/>
        <v>0</v>
      </c>
      <c r="H121" s="4">
        <f>H122+H123+H124+H125</f>
        <v>34180700</v>
      </c>
    </row>
    <row r="122" spans="1:8" ht="79.5" customHeight="1">
      <c r="A122" s="9" t="s">
        <v>240</v>
      </c>
      <c r="B122" s="40" t="s">
        <v>304</v>
      </c>
      <c r="C122" s="2"/>
      <c r="D122" s="11">
        <f t="shared" si="8"/>
        <v>0</v>
      </c>
      <c r="E122" s="2"/>
      <c r="F122" s="2">
        <v>34180700</v>
      </c>
      <c r="G122" s="11">
        <f t="shared" si="6"/>
        <v>0</v>
      </c>
      <c r="H122" s="2">
        <v>34180700</v>
      </c>
    </row>
    <row r="123" spans="1:11" ht="96" customHeight="1" hidden="1">
      <c r="A123" s="9" t="s">
        <v>240</v>
      </c>
      <c r="B123" s="9" t="s">
        <v>241</v>
      </c>
      <c r="C123" s="2">
        <v>0</v>
      </c>
      <c r="D123" s="11">
        <f t="shared" si="8"/>
        <v>0</v>
      </c>
      <c r="E123" s="2">
        <v>0</v>
      </c>
      <c r="F123" s="2">
        <v>0</v>
      </c>
      <c r="G123" s="11">
        <f t="shared" si="6"/>
        <v>0</v>
      </c>
      <c r="H123" s="2">
        <v>0</v>
      </c>
      <c r="K123" s="8" t="s">
        <v>244</v>
      </c>
    </row>
    <row r="124" spans="1:8" ht="55.5" customHeight="1" hidden="1">
      <c r="A124" s="9" t="s">
        <v>240</v>
      </c>
      <c r="B124" s="9" t="s">
        <v>242</v>
      </c>
      <c r="C124" s="2"/>
      <c r="D124" s="11">
        <f t="shared" si="8"/>
        <v>0</v>
      </c>
      <c r="E124" s="2"/>
      <c r="F124" s="2"/>
      <c r="G124" s="11">
        <f t="shared" si="6"/>
        <v>0</v>
      </c>
      <c r="H124" s="2"/>
    </row>
    <row r="125" spans="1:8" ht="59.25" customHeight="1" hidden="1">
      <c r="A125" s="9" t="s">
        <v>240</v>
      </c>
      <c r="B125" s="9" t="s">
        <v>243</v>
      </c>
      <c r="C125" s="2"/>
      <c r="D125" s="11">
        <f t="shared" si="8"/>
        <v>0</v>
      </c>
      <c r="E125" s="2"/>
      <c r="F125" s="2"/>
      <c r="G125" s="11">
        <f t="shared" si="6"/>
        <v>0</v>
      </c>
      <c r="H125" s="2"/>
    </row>
    <row r="126" spans="1:8" ht="36" customHeight="1" hidden="1">
      <c r="A126" s="9" t="s">
        <v>217</v>
      </c>
      <c r="B126" s="7" t="s">
        <v>185</v>
      </c>
      <c r="C126" s="4">
        <f>C127+C128+C129</f>
        <v>0</v>
      </c>
      <c r="D126" s="11">
        <f t="shared" si="8"/>
        <v>0</v>
      </c>
      <c r="E126" s="4">
        <f>E127+E128+E129</f>
        <v>0</v>
      </c>
      <c r="F126" s="4">
        <f>F127+F128+F129</f>
        <v>0</v>
      </c>
      <c r="G126" s="13">
        <f t="shared" si="6"/>
        <v>0</v>
      </c>
      <c r="H126" s="4">
        <f>H127+H128+H129</f>
        <v>0</v>
      </c>
    </row>
    <row r="127" spans="1:11" ht="36" customHeight="1" hidden="1">
      <c r="A127" s="9" t="s">
        <v>217</v>
      </c>
      <c r="B127" s="43" t="s">
        <v>189</v>
      </c>
      <c r="C127" s="2"/>
      <c r="D127" s="11">
        <f t="shared" si="8"/>
        <v>0</v>
      </c>
      <c r="E127" s="2"/>
      <c r="F127" s="2"/>
      <c r="G127" s="13">
        <f t="shared" si="6"/>
        <v>0</v>
      </c>
      <c r="H127" s="2"/>
      <c r="K127" s="8" t="s">
        <v>183</v>
      </c>
    </row>
    <row r="128" spans="1:9" ht="36" customHeight="1" hidden="1">
      <c r="A128" s="9" t="s">
        <v>217</v>
      </c>
      <c r="B128" s="7" t="s">
        <v>185</v>
      </c>
      <c r="C128" s="2"/>
      <c r="D128" s="11">
        <f t="shared" si="8"/>
        <v>0</v>
      </c>
      <c r="E128" s="2"/>
      <c r="F128" s="2"/>
      <c r="G128" s="13">
        <f t="shared" si="6"/>
        <v>0</v>
      </c>
      <c r="H128" s="2"/>
      <c r="I128" s="8">
        <v>2933</v>
      </c>
    </row>
    <row r="129" spans="1:8" ht="36" customHeight="1" hidden="1">
      <c r="A129" s="9" t="s">
        <v>217</v>
      </c>
      <c r="B129" s="41" t="s">
        <v>211</v>
      </c>
      <c r="C129" s="2"/>
      <c r="D129" s="11">
        <f t="shared" si="8"/>
        <v>0</v>
      </c>
      <c r="E129" s="2"/>
      <c r="F129" s="2"/>
      <c r="G129" s="13">
        <f t="shared" si="6"/>
        <v>0</v>
      </c>
      <c r="H129" s="2"/>
    </row>
    <row r="130" spans="1:9" ht="36" customHeight="1" hidden="1">
      <c r="A130" s="9" t="s">
        <v>232</v>
      </c>
      <c r="B130" s="41" t="s">
        <v>233</v>
      </c>
      <c r="C130" s="2">
        <f>C131</f>
        <v>0</v>
      </c>
      <c r="D130" s="11">
        <f t="shared" si="8"/>
        <v>0</v>
      </c>
      <c r="E130" s="2">
        <f>E131</f>
        <v>0</v>
      </c>
      <c r="F130" s="2">
        <f>F131</f>
        <v>0</v>
      </c>
      <c r="G130" s="11">
        <f t="shared" si="6"/>
        <v>0</v>
      </c>
      <c r="H130" s="2">
        <f>H131</f>
        <v>0</v>
      </c>
      <c r="I130" s="8">
        <v>347</v>
      </c>
    </row>
    <row r="131" spans="1:9" ht="36" customHeight="1" hidden="1">
      <c r="A131" s="9" t="s">
        <v>232</v>
      </c>
      <c r="B131" s="6" t="s">
        <v>210</v>
      </c>
      <c r="C131" s="2">
        <v>0</v>
      </c>
      <c r="D131" s="11">
        <f t="shared" si="8"/>
        <v>0</v>
      </c>
      <c r="E131" s="2">
        <v>0</v>
      </c>
      <c r="F131" s="2">
        <v>0</v>
      </c>
      <c r="G131" s="11">
        <f t="shared" si="6"/>
        <v>0</v>
      </c>
      <c r="H131" s="2">
        <v>0</v>
      </c>
      <c r="I131" s="8" t="s">
        <v>256</v>
      </c>
    </row>
    <row r="132" spans="1:8" ht="53.25" customHeight="1">
      <c r="A132" s="9" t="s">
        <v>271</v>
      </c>
      <c r="B132" s="6" t="s">
        <v>272</v>
      </c>
      <c r="C132" s="2">
        <f>C133+C134</f>
        <v>9550661.35</v>
      </c>
      <c r="D132" s="11">
        <f t="shared" si="8"/>
        <v>109813938.65</v>
      </c>
      <c r="E132" s="2">
        <f>E133+E134</f>
        <v>119364600</v>
      </c>
      <c r="F132" s="2">
        <f>F133+F134</f>
        <v>489400</v>
      </c>
      <c r="G132" s="11">
        <f t="shared" si="6"/>
        <v>0</v>
      </c>
      <c r="H132" s="2">
        <f>H133+H134</f>
        <v>489400</v>
      </c>
    </row>
    <row r="133" spans="1:8" ht="57.75" customHeight="1">
      <c r="A133" s="9" t="s">
        <v>271</v>
      </c>
      <c r="B133" s="6" t="s">
        <v>305</v>
      </c>
      <c r="C133" s="2">
        <v>9550661.35</v>
      </c>
      <c r="D133" s="11">
        <f aca="true" t="shared" si="9" ref="D133:D138">E133-C133</f>
        <v>-9026661.35</v>
      </c>
      <c r="E133" s="2">
        <v>524000</v>
      </c>
      <c r="F133" s="2">
        <v>489400</v>
      </c>
      <c r="G133" s="11">
        <f aca="true" t="shared" si="10" ref="G133:G138">H133-F133</f>
        <v>0</v>
      </c>
      <c r="H133" s="2">
        <v>489400</v>
      </c>
    </row>
    <row r="134" spans="1:8" ht="57.75" customHeight="1">
      <c r="A134" s="9" t="s">
        <v>271</v>
      </c>
      <c r="B134" s="6" t="s">
        <v>306</v>
      </c>
      <c r="C134" s="2"/>
      <c r="D134" s="11">
        <f t="shared" si="9"/>
        <v>118840600</v>
      </c>
      <c r="E134" s="2">
        <v>118840600</v>
      </c>
      <c r="F134" s="2"/>
      <c r="G134" s="11">
        <f t="shared" si="10"/>
        <v>0</v>
      </c>
      <c r="H134" s="2"/>
    </row>
    <row r="135" spans="1:8" ht="38.25" customHeight="1">
      <c r="A135" s="33" t="s">
        <v>218</v>
      </c>
      <c r="B135" s="7" t="s">
        <v>98</v>
      </c>
      <c r="C135" s="3">
        <f>C136+C137+C138+C139+C140+C141+C142</f>
        <v>5127535.12</v>
      </c>
      <c r="D135" s="11">
        <f t="shared" si="9"/>
        <v>-747635.1200000001</v>
      </c>
      <c r="E135" s="3">
        <f>E136+E137+E138+E139+E140+E141+E142</f>
        <v>4379900</v>
      </c>
      <c r="F135" s="3">
        <f>F136+F137+F138+F139+F140+F141+F142</f>
        <v>6986000</v>
      </c>
      <c r="G135" s="13">
        <f t="shared" si="10"/>
        <v>0</v>
      </c>
      <c r="H135" s="3">
        <f>H136+H137+H138+H139+H140+H141+H142</f>
        <v>6986000</v>
      </c>
    </row>
    <row r="136" spans="1:9" ht="86.25" customHeight="1">
      <c r="A136" s="33" t="s">
        <v>218</v>
      </c>
      <c r="B136" s="44" t="s">
        <v>177</v>
      </c>
      <c r="C136" s="2">
        <v>1560900</v>
      </c>
      <c r="D136" s="11">
        <f t="shared" si="9"/>
        <v>-165100</v>
      </c>
      <c r="E136" s="2">
        <v>1395800</v>
      </c>
      <c r="F136" s="2">
        <v>1395800</v>
      </c>
      <c r="G136" s="13">
        <f t="shared" si="10"/>
        <v>0</v>
      </c>
      <c r="H136" s="2">
        <v>1395800</v>
      </c>
      <c r="I136" s="8">
        <v>966</v>
      </c>
    </row>
    <row r="137" spans="1:9" ht="86.25" customHeight="1" hidden="1">
      <c r="A137" s="33" t="s">
        <v>218</v>
      </c>
      <c r="B137" s="44" t="s">
        <v>178</v>
      </c>
      <c r="C137" s="2">
        <v>0</v>
      </c>
      <c r="D137" s="11">
        <f t="shared" si="9"/>
        <v>0</v>
      </c>
      <c r="E137" s="2">
        <v>0</v>
      </c>
      <c r="F137" s="2">
        <v>0</v>
      </c>
      <c r="G137" s="11">
        <f t="shared" si="10"/>
        <v>0</v>
      </c>
      <c r="H137" s="2">
        <v>0</v>
      </c>
      <c r="I137" s="45">
        <v>981</v>
      </c>
    </row>
    <row r="138" spans="1:9" ht="86.25" customHeight="1" hidden="1">
      <c r="A138" s="33" t="s">
        <v>218</v>
      </c>
      <c r="B138" s="7" t="s">
        <v>255</v>
      </c>
      <c r="C138" s="2">
        <v>10000</v>
      </c>
      <c r="D138" s="11">
        <f t="shared" si="9"/>
        <v>-10000</v>
      </c>
      <c r="E138" s="2"/>
      <c r="F138" s="2"/>
      <c r="G138" s="13">
        <f t="shared" si="10"/>
        <v>0</v>
      </c>
      <c r="H138" s="2"/>
      <c r="I138" s="45">
        <v>2904</v>
      </c>
    </row>
    <row r="139" spans="1:9" ht="86.25" customHeight="1" hidden="1">
      <c r="A139" s="33" t="s">
        <v>218</v>
      </c>
      <c r="B139" s="40" t="s">
        <v>268</v>
      </c>
      <c r="C139" s="2"/>
      <c r="D139" s="11"/>
      <c r="E139" s="2"/>
      <c r="F139" s="2"/>
      <c r="G139" s="13"/>
      <c r="H139" s="2"/>
      <c r="I139" s="45">
        <v>2938</v>
      </c>
    </row>
    <row r="140" spans="1:9" ht="86.25" customHeight="1">
      <c r="A140" s="33" t="s">
        <v>218</v>
      </c>
      <c r="B140" s="46" t="s">
        <v>209</v>
      </c>
      <c r="C140" s="2">
        <v>1400000</v>
      </c>
      <c r="D140" s="11">
        <f>E140-C140</f>
        <v>-503900</v>
      </c>
      <c r="E140" s="2">
        <v>896100</v>
      </c>
      <c r="F140" s="2">
        <v>3502200</v>
      </c>
      <c r="G140" s="13">
        <f>H140-F140</f>
        <v>0</v>
      </c>
      <c r="H140" s="2">
        <v>3502200</v>
      </c>
      <c r="I140" s="45">
        <v>2975</v>
      </c>
    </row>
    <row r="141" spans="1:9" ht="60" customHeight="1" hidden="1">
      <c r="A141" s="33" t="s">
        <v>218</v>
      </c>
      <c r="B141" s="7" t="s">
        <v>171</v>
      </c>
      <c r="C141" s="2"/>
      <c r="D141" s="11"/>
      <c r="E141" s="2"/>
      <c r="F141" s="2"/>
      <c r="G141" s="13"/>
      <c r="H141" s="2"/>
      <c r="I141" s="45"/>
    </row>
    <row r="142" spans="1:9" ht="81.75" customHeight="1">
      <c r="A142" s="33" t="s">
        <v>218</v>
      </c>
      <c r="B142" s="7" t="s">
        <v>277</v>
      </c>
      <c r="C142" s="2">
        <v>2156635.12</v>
      </c>
      <c r="D142" s="11">
        <f aca="true" t="shared" si="11" ref="D142:D168">E142-C142</f>
        <v>-68635.12000000011</v>
      </c>
      <c r="E142" s="2">
        <v>2088000</v>
      </c>
      <c r="F142" s="2">
        <v>2088000</v>
      </c>
      <c r="G142" s="11">
        <f>H142-F142</f>
        <v>0</v>
      </c>
      <c r="H142" s="2">
        <v>2088000</v>
      </c>
      <c r="I142" s="45">
        <v>2951</v>
      </c>
    </row>
    <row r="143" spans="1:8" ht="45" customHeight="1">
      <c r="A143" s="25" t="s">
        <v>219</v>
      </c>
      <c r="B143" s="26" t="s">
        <v>160</v>
      </c>
      <c r="C143" s="3">
        <f>C144+C154+C159+C161+C162+C164+C166+C167+C168+C169+C171+C170</f>
        <v>190949800</v>
      </c>
      <c r="D143" s="42">
        <f t="shared" si="11"/>
        <v>39865800</v>
      </c>
      <c r="E143" s="3">
        <f>E144+E154+E159+E161+E162+E164+E166+E167+E168+E169+E171+E170</f>
        <v>230815600</v>
      </c>
      <c r="F143" s="3">
        <f>F144+F154+F159+F161+F162+F164+F166+F167+F168+F169+F171+F170</f>
        <v>223473400</v>
      </c>
      <c r="G143" s="30">
        <f aca="true" t="shared" si="12" ref="G143:G178">H143-F143</f>
        <v>0</v>
      </c>
      <c r="H143" s="3">
        <f>H144+H154+H159+H161+H162+H164+H166+H167+H168+H169+H171+H170</f>
        <v>223473400</v>
      </c>
    </row>
    <row r="144" spans="1:8" ht="51.75" customHeight="1">
      <c r="A144" s="33" t="s">
        <v>220</v>
      </c>
      <c r="B144" s="7" t="s">
        <v>100</v>
      </c>
      <c r="C144" s="3">
        <f>C145+C146+C147+C148+C149+C150+C151+C152+C153+C155+C156+C157+C158</f>
        <v>187113000</v>
      </c>
      <c r="D144" s="42">
        <f t="shared" si="11"/>
        <v>36107700</v>
      </c>
      <c r="E144" s="3">
        <f>E145+E146+E147+E148+E149+E150+E151+E152+E153+E155+E156+E157+E158</f>
        <v>223220700</v>
      </c>
      <c r="F144" s="3">
        <f>F145+F146+F147+F148+F149+F150+F151+F152+F153+F155+F156+F157+F158</f>
        <v>214425600</v>
      </c>
      <c r="G144" s="30">
        <f t="shared" si="12"/>
        <v>0</v>
      </c>
      <c r="H144" s="3">
        <f>H145+H146+H147+H148+H149+H150+H151+H152+H153+H155+H156+H157+H158</f>
        <v>214425600</v>
      </c>
    </row>
    <row r="145" spans="1:9" ht="182.25" customHeight="1">
      <c r="A145" s="33" t="s">
        <v>220</v>
      </c>
      <c r="B145" s="47" t="s">
        <v>193</v>
      </c>
      <c r="C145" s="2">
        <v>173948100</v>
      </c>
      <c r="D145" s="11">
        <f t="shared" si="11"/>
        <v>37450200</v>
      </c>
      <c r="E145" s="2">
        <v>211398300</v>
      </c>
      <c r="F145" s="2">
        <v>202603200</v>
      </c>
      <c r="G145" s="13">
        <f t="shared" si="12"/>
        <v>0</v>
      </c>
      <c r="H145" s="2">
        <v>202603200</v>
      </c>
      <c r="I145" s="8">
        <v>934</v>
      </c>
    </row>
    <row r="146" spans="1:9" ht="36" customHeight="1" hidden="1">
      <c r="A146" s="33" t="s">
        <v>220</v>
      </c>
      <c r="B146" s="47" t="s">
        <v>176</v>
      </c>
      <c r="C146" s="2"/>
      <c r="D146" s="11">
        <f t="shared" si="11"/>
        <v>0</v>
      </c>
      <c r="E146" s="2"/>
      <c r="F146" s="2"/>
      <c r="G146" s="13">
        <f t="shared" si="12"/>
        <v>0</v>
      </c>
      <c r="H146" s="2"/>
      <c r="I146" s="8">
        <v>937</v>
      </c>
    </row>
    <row r="147" spans="1:9" ht="69" customHeight="1">
      <c r="A147" s="33" t="s">
        <v>220</v>
      </c>
      <c r="B147" s="47" t="s">
        <v>196</v>
      </c>
      <c r="C147" s="2">
        <v>58800</v>
      </c>
      <c r="D147" s="11">
        <f t="shared" si="11"/>
        <v>-100</v>
      </c>
      <c r="E147" s="2">
        <v>58700</v>
      </c>
      <c r="F147" s="2">
        <v>58700</v>
      </c>
      <c r="G147" s="13">
        <f t="shared" si="12"/>
        <v>0</v>
      </c>
      <c r="H147" s="2">
        <v>58700</v>
      </c>
      <c r="I147" s="8">
        <v>967</v>
      </c>
    </row>
    <row r="148" spans="1:9" ht="99" customHeight="1">
      <c r="A148" s="33" t="s">
        <v>220</v>
      </c>
      <c r="B148" s="7" t="s">
        <v>197</v>
      </c>
      <c r="C148" s="2">
        <v>223000</v>
      </c>
      <c r="D148" s="11">
        <f t="shared" si="11"/>
        <v>-8500</v>
      </c>
      <c r="E148" s="2">
        <v>214500</v>
      </c>
      <c r="F148" s="2">
        <v>214500</v>
      </c>
      <c r="G148" s="13">
        <f t="shared" si="12"/>
        <v>0</v>
      </c>
      <c r="H148" s="2">
        <v>214500</v>
      </c>
      <c r="I148" s="8">
        <v>955</v>
      </c>
    </row>
    <row r="149" spans="1:9" ht="111" customHeight="1">
      <c r="A149" s="33" t="s">
        <v>220</v>
      </c>
      <c r="B149" s="48" t="s">
        <v>194</v>
      </c>
      <c r="C149" s="2">
        <v>692300</v>
      </c>
      <c r="D149" s="11">
        <f t="shared" si="11"/>
        <v>90400</v>
      </c>
      <c r="E149" s="2">
        <v>782700</v>
      </c>
      <c r="F149" s="2">
        <v>782700</v>
      </c>
      <c r="G149" s="13">
        <f t="shared" si="12"/>
        <v>0</v>
      </c>
      <c r="H149" s="2">
        <v>782700</v>
      </c>
      <c r="I149" s="8">
        <v>940</v>
      </c>
    </row>
    <row r="150" spans="1:9" ht="82.5" customHeight="1">
      <c r="A150" s="33" t="s">
        <v>220</v>
      </c>
      <c r="B150" s="47" t="s">
        <v>195</v>
      </c>
      <c r="C150" s="2">
        <v>1407000</v>
      </c>
      <c r="D150" s="11">
        <f t="shared" si="11"/>
        <v>60000</v>
      </c>
      <c r="E150" s="2">
        <v>1467000</v>
      </c>
      <c r="F150" s="2">
        <v>1467000</v>
      </c>
      <c r="G150" s="13">
        <f t="shared" si="12"/>
        <v>0</v>
      </c>
      <c r="H150" s="2">
        <v>1467000</v>
      </c>
      <c r="I150" s="8">
        <v>945</v>
      </c>
    </row>
    <row r="151" spans="1:9" ht="73.5" customHeight="1">
      <c r="A151" s="33" t="s">
        <v>220</v>
      </c>
      <c r="B151" s="7" t="s">
        <v>200</v>
      </c>
      <c r="C151" s="2">
        <v>93100</v>
      </c>
      <c r="D151" s="11">
        <f t="shared" si="11"/>
        <v>11400</v>
      </c>
      <c r="E151" s="2">
        <v>104500</v>
      </c>
      <c r="F151" s="2">
        <v>104500</v>
      </c>
      <c r="G151" s="13">
        <f t="shared" si="12"/>
        <v>0</v>
      </c>
      <c r="H151" s="2">
        <v>104500</v>
      </c>
      <c r="I151" s="8">
        <v>2962</v>
      </c>
    </row>
    <row r="152" spans="1:9" ht="60" customHeight="1">
      <c r="A152" s="33" t="s">
        <v>220</v>
      </c>
      <c r="B152" s="7" t="s">
        <v>199</v>
      </c>
      <c r="C152" s="2">
        <v>61800</v>
      </c>
      <c r="D152" s="11">
        <f t="shared" si="11"/>
        <v>-4000</v>
      </c>
      <c r="E152" s="2">
        <v>57800</v>
      </c>
      <c r="F152" s="2">
        <v>57800</v>
      </c>
      <c r="G152" s="13">
        <f t="shared" si="12"/>
        <v>0</v>
      </c>
      <c r="H152" s="2">
        <v>57800</v>
      </c>
      <c r="I152" s="8">
        <v>949</v>
      </c>
    </row>
    <row r="153" spans="1:9" ht="122.25" customHeight="1">
      <c r="A153" s="33" t="s">
        <v>220</v>
      </c>
      <c r="B153" s="7" t="s">
        <v>212</v>
      </c>
      <c r="C153" s="2">
        <v>1654900</v>
      </c>
      <c r="D153" s="11">
        <f t="shared" si="11"/>
        <v>-1481900</v>
      </c>
      <c r="E153" s="2">
        <v>173000</v>
      </c>
      <c r="F153" s="2">
        <v>173000</v>
      </c>
      <c r="G153" s="13">
        <f t="shared" si="12"/>
        <v>0</v>
      </c>
      <c r="H153" s="2">
        <v>173000</v>
      </c>
      <c r="I153" s="8">
        <v>2969</v>
      </c>
    </row>
    <row r="154" spans="1:8" ht="60" customHeight="1" hidden="1">
      <c r="A154" s="9" t="s">
        <v>69</v>
      </c>
      <c r="B154" s="7" t="s">
        <v>99</v>
      </c>
      <c r="C154" s="2"/>
      <c r="D154" s="11">
        <f t="shared" si="11"/>
        <v>0</v>
      </c>
      <c r="E154" s="2"/>
      <c r="F154" s="2"/>
      <c r="G154" s="13">
        <f t="shared" si="12"/>
        <v>0</v>
      </c>
      <c r="H154" s="2"/>
    </row>
    <row r="155" spans="1:9" ht="60" customHeight="1">
      <c r="A155" s="33" t="s">
        <v>220</v>
      </c>
      <c r="B155" s="7" t="s">
        <v>192</v>
      </c>
      <c r="C155" s="2">
        <v>1522800</v>
      </c>
      <c r="D155" s="11">
        <f t="shared" si="11"/>
        <v>0</v>
      </c>
      <c r="E155" s="2">
        <v>1522800</v>
      </c>
      <c r="F155" s="2">
        <v>1522800</v>
      </c>
      <c r="G155" s="13">
        <f t="shared" si="12"/>
        <v>0</v>
      </c>
      <c r="H155" s="2">
        <v>1522800</v>
      </c>
      <c r="I155" s="8">
        <v>936</v>
      </c>
    </row>
    <row r="156" spans="1:9" ht="102.75" customHeight="1">
      <c r="A156" s="9" t="s">
        <v>220</v>
      </c>
      <c r="B156" s="7" t="s">
        <v>191</v>
      </c>
      <c r="C156" s="2">
        <v>6606500</v>
      </c>
      <c r="D156" s="11">
        <f t="shared" si="11"/>
        <v>-9800</v>
      </c>
      <c r="E156" s="2">
        <v>6596700</v>
      </c>
      <c r="F156" s="2">
        <v>6596700</v>
      </c>
      <c r="G156" s="13">
        <f t="shared" si="12"/>
        <v>0</v>
      </c>
      <c r="H156" s="2">
        <v>6596700</v>
      </c>
      <c r="I156" s="8">
        <v>0</v>
      </c>
    </row>
    <row r="157" spans="1:11" ht="111.75" customHeight="1">
      <c r="A157" s="33" t="s">
        <v>220</v>
      </c>
      <c r="B157" s="7" t="s">
        <v>307</v>
      </c>
      <c r="C157" s="2">
        <v>422800</v>
      </c>
      <c r="D157" s="11">
        <f t="shared" si="11"/>
        <v>0</v>
      </c>
      <c r="E157" s="2">
        <v>422800</v>
      </c>
      <c r="F157" s="2">
        <v>422800</v>
      </c>
      <c r="G157" s="11">
        <f t="shared" si="12"/>
        <v>0</v>
      </c>
      <c r="H157" s="2">
        <v>422800</v>
      </c>
      <c r="I157" s="8">
        <v>2941</v>
      </c>
      <c r="K157" s="8" t="s">
        <v>308</v>
      </c>
    </row>
    <row r="158" spans="1:9" ht="169.5" customHeight="1">
      <c r="A158" s="33" t="s">
        <v>220</v>
      </c>
      <c r="B158" s="7" t="s">
        <v>180</v>
      </c>
      <c r="C158" s="2">
        <v>421900</v>
      </c>
      <c r="D158" s="11">
        <f t="shared" si="11"/>
        <v>0</v>
      </c>
      <c r="E158" s="2">
        <v>421900</v>
      </c>
      <c r="F158" s="2">
        <v>421900</v>
      </c>
      <c r="G158" s="13">
        <f t="shared" si="12"/>
        <v>0</v>
      </c>
      <c r="H158" s="2">
        <v>421900</v>
      </c>
      <c r="I158" s="8">
        <v>942</v>
      </c>
    </row>
    <row r="159" spans="1:8" ht="107.25" customHeight="1">
      <c r="A159" s="33" t="s">
        <v>221</v>
      </c>
      <c r="B159" s="7" t="s">
        <v>161</v>
      </c>
      <c r="C159" s="4">
        <f>C160</f>
        <v>3744400</v>
      </c>
      <c r="D159" s="42">
        <f t="shared" si="11"/>
        <v>-128900</v>
      </c>
      <c r="E159" s="4">
        <f>E160</f>
        <v>3615500</v>
      </c>
      <c r="F159" s="4">
        <f>F160</f>
        <v>3615500</v>
      </c>
      <c r="G159" s="30">
        <f t="shared" si="12"/>
        <v>0</v>
      </c>
      <c r="H159" s="4">
        <f>H160</f>
        <v>3615500</v>
      </c>
    </row>
    <row r="160" spans="1:9" ht="108" customHeight="1">
      <c r="A160" s="33" t="s">
        <v>221</v>
      </c>
      <c r="B160" s="47" t="s">
        <v>204</v>
      </c>
      <c r="C160" s="2">
        <v>3744400</v>
      </c>
      <c r="D160" s="11">
        <f t="shared" si="11"/>
        <v>-128900</v>
      </c>
      <c r="E160" s="2">
        <v>3615500</v>
      </c>
      <c r="F160" s="2">
        <v>3615500</v>
      </c>
      <c r="G160" s="13">
        <f t="shared" si="12"/>
        <v>0</v>
      </c>
      <c r="H160" s="2">
        <v>3615500</v>
      </c>
      <c r="I160" s="8">
        <v>2935</v>
      </c>
    </row>
    <row r="161" spans="1:8" ht="111.75" customHeight="1" hidden="1">
      <c r="A161" s="9" t="s">
        <v>70</v>
      </c>
      <c r="B161" s="7" t="s">
        <v>125</v>
      </c>
      <c r="C161" s="2">
        <v>0</v>
      </c>
      <c r="D161" s="11">
        <f t="shared" si="11"/>
        <v>0</v>
      </c>
      <c r="E161" s="2">
        <v>0</v>
      </c>
      <c r="F161" s="2">
        <v>0</v>
      </c>
      <c r="G161" s="13">
        <f t="shared" si="12"/>
        <v>0</v>
      </c>
      <c r="H161" s="2">
        <v>0</v>
      </c>
    </row>
    <row r="162" spans="1:9" ht="60" customHeight="1" hidden="1">
      <c r="A162" s="25" t="s">
        <v>71</v>
      </c>
      <c r="B162" s="26" t="s">
        <v>126</v>
      </c>
      <c r="C162" s="4">
        <f>C163</f>
        <v>0</v>
      </c>
      <c r="D162" s="42">
        <f t="shared" si="11"/>
        <v>0</v>
      </c>
      <c r="E162" s="4">
        <f>E163</f>
        <v>0</v>
      </c>
      <c r="F162" s="4">
        <f>F163</f>
        <v>0</v>
      </c>
      <c r="G162" s="30">
        <f t="shared" si="12"/>
        <v>0</v>
      </c>
      <c r="H162" s="4">
        <f>H163</f>
        <v>0</v>
      </c>
      <c r="I162" s="34"/>
    </row>
    <row r="163" spans="1:9" ht="60" customHeight="1" hidden="1">
      <c r="A163" s="9" t="s">
        <v>71</v>
      </c>
      <c r="B163" s="9" t="s">
        <v>143</v>
      </c>
      <c r="C163" s="2">
        <v>0</v>
      </c>
      <c r="D163" s="11">
        <f t="shared" si="11"/>
        <v>0</v>
      </c>
      <c r="E163" s="2">
        <v>0</v>
      </c>
      <c r="F163" s="2">
        <v>0</v>
      </c>
      <c r="G163" s="13">
        <f t="shared" si="12"/>
        <v>0</v>
      </c>
      <c r="H163" s="2">
        <v>0</v>
      </c>
      <c r="I163" s="34">
        <v>936</v>
      </c>
    </row>
    <row r="164" spans="1:8" ht="60" customHeight="1" hidden="1">
      <c r="A164" s="9" t="s">
        <v>72</v>
      </c>
      <c r="B164" s="7" t="s">
        <v>127</v>
      </c>
      <c r="C164" s="2">
        <v>0</v>
      </c>
      <c r="D164" s="11">
        <f t="shared" si="11"/>
        <v>0</v>
      </c>
      <c r="E164" s="2">
        <v>0</v>
      </c>
      <c r="F164" s="2">
        <v>0</v>
      </c>
      <c r="G164" s="13">
        <f t="shared" si="12"/>
        <v>0</v>
      </c>
      <c r="H164" s="2">
        <v>0</v>
      </c>
    </row>
    <row r="165" spans="1:8" ht="60" customHeight="1" hidden="1">
      <c r="A165" s="9" t="s">
        <v>73</v>
      </c>
      <c r="B165" s="7" t="s">
        <v>128</v>
      </c>
      <c r="C165" s="2"/>
      <c r="D165" s="11">
        <f t="shared" si="11"/>
        <v>0</v>
      </c>
      <c r="E165" s="2"/>
      <c r="F165" s="2"/>
      <c r="G165" s="13">
        <f t="shared" si="12"/>
        <v>0</v>
      </c>
      <c r="H165" s="2"/>
    </row>
    <row r="166" spans="1:8" ht="60" customHeight="1" hidden="1">
      <c r="A166" s="9" t="s">
        <v>84</v>
      </c>
      <c r="B166" s="7" t="s">
        <v>162</v>
      </c>
      <c r="C166" s="2"/>
      <c r="D166" s="11">
        <f t="shared" si="11"/>
        <v>0</v>
      </c>
      <c r="E166" s="2"/>
      <c r="F166" s="2"/>
      <c r="G166" s="13">
        <f t="shared" si="12"/>
        <v>0</v>
      </c>
      <c r="H166" s="2"/>
    </row>
    <row r="167" spans="1:9" ht="60" customHeight="1" hidden="1">
      <c r="A167" s="33" t="s">
        <v>222</v>
      </c>
      <c r="B167" s="7" t="s">
        <v>203</v>
      </c>
      <c r="C167" s="2">
        <v>0</v>
      </c>
      <c r="D167" s="11">
        <f t="shared" si="11"/>
        <v>0</v>
      </c>
      <c r="E167" s="2">
        <v>0</v>
      </c>
      <c r="F167" s="2">
        <v>0</v>
      </c>
      <c r="G167" s="11">
        <f>H167-F167</f>
        <v>0</v>
      </c>
      <c r="H167" s="2">
        <v>0</v>
      </c>
      <c r="I167" s="8">
        <v>365</v>
      </c>
    </row>
    <row r="168" spans="1:9" ht="77.25" customHeight="1">
      <c r="A168" s="9" t="s">
        <v>223</v>
      </c>
      <c r="B168" s="7" t="s">
        <v>179</v>
      </c>
      <c r="C168" s="2">
        <v>92400</v>
      </c>
      <c r="D168" s="11">
        <f t="shared" si="11"/>
        <v>-5900</v>
      </c>
      <c r="E168" s="2">
        <v>86500</v>
      </c>
      <c r="F168" s="2">
        <v>4200</v>
      </c>
      <c r="G168" s="13">
        <f>H168-F168</f>
        <v>0</v>
      </c>
      <c r="H168" s="2">
        <v>4200</v>
      </c>
      <c r="I168" s="8">
        <v>370</v>
      </c>
    </row>
    <row r="169" spans="1:9" ht="77.25" customHeight="1">
      <c r="A169" s="33" t="s">
        <v>224</v>
      </c>
      <c r="B169" s="49" t="s">
        <v>201</v>
      </c>
      <c r="C169" s="2"/>
      <c r="D169" s="11">
        <f aca="true" t="shared" si="13" ref="D169:D178">E169-C169</f>
        <v>3892900</v>
      </c>
      <c r="E169" s="2">
        <v>3892900</v>
      </c>
      <c r="F169" s="2">
        <v>5428100</v>
      </c>
      <c r="G169" s="13">
        <f t="shared" si="12"/>
        <v>0</v>
      </c>
      <c r="H169" s="2">
        <v>5428100</v>
      </c>
      <c r="I169" s="8">
        <v>200</v>
      </c>
    </row>
    <row r="170" spans="1:9" ht="98.25" customHeight="1" hidden="1">
      <c r="A170" s="33" t="s">
        <v>225</v>
      </c>
      <c r="B170" s="38" t="s">
        <v>202</v>
      </c>
      <c r="C170" s="2"/>
      <c r="D170" s="11">
        <f t="shared" si="13"/>
        <v>0</v>
      </c>
      <c r="E170" s="2"/>
      <c r="F170" s="2"/>
      <c r="G170" s="13">
        <f t="shared" si="12"/>
        <v>0</v>
      </c>
      <c r="H170" s="2"/>
      <c r="I170" s="8" t="s">
        <v>181</v>
      </c>
    </row>
    <row r="171" spans="1:8" ht="77.25" customHeight="1" hidden="1">
      <c r="A171" s="9"/>
      <c r="B171" s="7"/>
      <c r="C171" s="2">
        <v>0</v>
      </c>
      <c r="D171" s="11">
        <f t="shared" si="13"/>
        <v>0</v>
      </c>
      <c r="E171" s="2">
        <v>0</v>
      </c>
      <c r="F171" s="2">
        <v>0</v>
      </c>
      <c r="G171" s="13">
        <f t="shared" si="12"/>
        <v>0</v>
      </c>
      <c r="H171" s="2">
        <v>0</v>
      </c>
    </row>
    <row r="172" spans="1:8" ht="30" customHeight="1">
      <c r="A172" s="9" t="s">
        <v>278</v>
      </c>
      <c r="B172" s="51" t="s">
        <v>163</v>
      </c>
      <c r="C172" s="3">
        <f>C173+C174+C175+C177</f>
        <v>29945400</v>
      </c>
      <c r="D172" s="42">
        <f t="shared" si="13"/>
        <v>-23943600</v>
      </c>
      <c r="E172" s="3">
        <f>E173+E174+E175+E177</f>
        <v>6001800</v>
      </c>
      <c r="F172" s="3">
        <f>F173+F174+F175</f>
        <v>22761800</v>
      </c>
      <c r="G172" s="42">
        <f t="shared" si="12"/>
        <v>0</v>
      </c>
      <c r="H172" s="3">
        <f>H173+H174+H175</f>
        <v>22761800</v>
      </c>
    </row>
    <row r="173" spans="1:8" ht="70.5" customHeight="1">
      <c r="A173" s="9" t="s">
        <v>311</v>
      </c>
      <c r="B173" s="50" t="s">
        <v>312</v>
      </c>
      <c r="C173" s="3"/>
      <c r="D173" s="11">
        <f t="shared" si="13"/>
        <v>1800</v>
      </c>
      <c r="E173" s="1">
        <v>1800</v>
      </c>
      <c r="F173" s="1">
        <v>1800</v>
      </c>
      <c r="G173" s="11">
        <f t="shared" si="12"/>
        <v>0</v>
      </c>
      <c r="H173" s="1">
        <v>1800</v>
      </c>
    </row>
    <row r="174" spans="1:9" ht="75">
      <c r="A174" s="9" t="s">
        <v>279</v>
      </c>
      <c r="B174" s="12" t="s">
        <v>280</v>
      </c>
      <c r="C174" s="2">
        <v>23900400</v>
      </c>
      <c r="D174" s="11">
        <f t="shared" si="13"/>
        <v>-23900400</v>
      </c>
      <c r="E174" s="2"/>
      <c r="F174" s="2"/>
      <c r="G174" s="11">
        <f t="shared" si="12"/>
        <v>0</v>
      </c>
      <c r="H174" s="2"/>
      <c r="I174" s="8" t="s">
        <v>281</v>
      </c>
    </row>
    <row r="175" spans="1:9" ht="75">
      <c r="A175" s="9" t="s">
        <v>282</v>
      </c>
      <c r="B175" s="12" t="s">
        <v>283</v>
      </c>
      <c r="C175" s="2">
        <f>C176+C177</f>
        <v>6045000</v>
      </c>
      <c r="D175" s="11">
        <f t="shared" si="13"/>
        <v>-45000</v>
      </c>
      <c r="E175" s="2">
        <f>E176+E177</f>
        <v>6000000</v>
      </c>
      <c r="F175" s="2">
        <f>F176+F177</f>
        <v>22760000</v>
      </c>
      <c r="G175" s="11">
        <f t="shared" si="12"/>
        <v>0</v>
      </c>
      <c r="H175" s="2">
        <f>H176+H177</f>
        <v>22760000</v>
      </c>
      <c r="I175" s="8" t="s">
        <v>284</v>
      </c>
    </row>
    <row r="176" spans="1:8" ht="75">
      <c r="A176" s="9" t="s">
        <v>282</v>
      </c>
      <c r="B176" s="12" t="s">
        <v>309</v>
      </c>
      <c r="C176" s="2">
        <v>6045000</v>
      </c>
      <c r="D176" s="11">
        <f t="shared" si="13"/>
        <v>-45000</v>
      </c>
      <c r="E176" s="2">
        <v>6000000</v>
      </c>
      <c r="F176" s="2">
        <v>3700000</v>
      </c>
      <c r="G176" s="13">
        <f t="shared" si="12"/>
        <v>0</v>
      </c>
      <c r="H176" s="2">
        <v>3700000</v>
      </c>
    </row>
    <row r="177" spans="1:8" ht="74.25" customHeight="1">
      <c r="A177" s="9" t="s">
        <v>282</v>
      </c>
      <c r="B177" s="12" t="s">
        <v>310</v>
      </c>
      <c r="C177" s="2">
        <v>0</v>
      </c>
      <c r="D177" s="11">
        <f t="shared" si="13"/>
        <v>0</v>
      </c>
      <c r="E177" s="2">
        <v>0</v>
      </c>
      <c r="F177" s="2">
        <v>19060000</v>
      </c>
      <c r="G177" s="13">
        <f t="shared" si="12"/>
        <v>0</v>
      </c>
      <c r="H177" s="2">
        <v>19060000</v>
      </c>
    </row>
    <row r="178" spans="1:8" ht="36" customHeight="1">
      <c r="A178" s="25"/>
      <c r="B178" s="26" t="s">
        <v>130</v>
      </c>
      <c r="C178" s="3">
        <f>C9+C99</f>
        <v>597945780.35</v>
      </c>
      <c r="D178" s="42">
        <f t="shared" si="13"/>
        <v>69570522.64999998</v>
      </c>
      <c r="E178" s="3">
        <f>E9+E99</f>
        <v>667516303</v>
      </c>
      <c r="F178" s="3">
        <f>F9+F99</f>
        <v>594070552</v>
      </c>
      <c r="G178" s="30">
        <f t="shared" si="12"/>
        <v>0</v>
      </c>
      <c r="H178" s="3">
        <f>H9+H99</f>
        <v>594070552</v>
      </c>
    </row>
  </sheetData>
  <sheetProtection/>
  <mergeCells count="2">
    <mergeCell ref="E1:H1"/>
    <mergeCell ref="A6:H6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OD</cp:lastModifiedBy>
  <cp:lastPrinted>2020-11-09T03:48:06Z</cp:lastPrinted>
  <dcterms:created xsi:type="dcterms:W3CDTF">1996-10-08T23:32:33Z</dcterms:created>
  <dcterms:modified xsi:type="dcterms:W3CDTF">2020-11-12T08:23:25Z</dcterms:modified>
  <cp:category/>
  <cp:version/>
  <cp:contentType/>
  <cp:contentStatus/>
</cp:coreProperties>
</file>