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765" windowWidth="9720" windowHeight="6660" activeTab="0"/>
  </bookViews>
  <sheets>
    <sheet name="2021" sheetId="1" r:id="rId1"/>
  </sheets>
  <definedNames>
    <definedName name="_xlnm.Print_Area" localSheetId="0">'2021'!$A$1:$G$179</definedName>
  </definedNames>
  <calcPr fullCalcOnLoad="1"/>
</workbook>
</file>

<file path=xl/sharedStrings.xml><?xml version="1.0" encoding="utf-8"?>
<sst xmlns="http://schemas.openxmlformats.org/spreadsheetml/2006/main" count="361" uniqueCount="318">
  <si>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</si>
  <si>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</si>
  <si>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</si>
  <si>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</si>
  <si>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</si>
  <si>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</si>
  <si>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</si>
  <si>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</si>
  <si>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</si>
  <si>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</si>
  <si>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</si>
  <si>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</si>
  <si>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</si>
  <si>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</si>
  <si>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</si>
  <si>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</si>
  <si>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</si>
  <si>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</si>
  <si>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</si>
  <si>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</si>
  <si>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</si>
  <si>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</si>
  <si>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</si>
  <si>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</si>
  <si>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</si>
  <si>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</si>
  <si>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</si>
  <si>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</si>
  <si>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</si>
  <si>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</si>
  <si>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</si>
  <si>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</si>
  <si>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</si>
  <si>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</si>
  <si>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</si>
  <si>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</si>
  <si>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</si>
  <si>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</si>
  <si>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</si>
  <si>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</si>
  <si>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</si>
  <si>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</si>
  <si>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</si>
  <si>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</si>
  <si>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</si>
  <si>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</si>
  <si>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</si>
  <si>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</si>
  <si>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</si>
  <si>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</si>
  <si>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</si>
  <si>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</si>
  <si>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</si>
  <si>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</si>
  <si>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</si>
  <si>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</si>
  <si>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</si>
  <si>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</si>
  <si>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</si>
  <si>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</si>
  <si>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</si>
  <si>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</si>
  <si>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</si>
  <si>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</si>
  <si>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</si>
  <si>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</si>
  <si>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</si>
  <si>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</si>
  <si>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</si>
  <si>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</si>
  <si>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</si>
  <si>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</si>
  <si>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</si>
  <si>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</si>
  <si>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</si>
  <si>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</si>
  <si>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</si>
  <si>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</si>
  <si>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</si>
  <si>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</si>
  <si>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</si>
  <si>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</si>
  <si>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</si>
  <si>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</si>
  <si>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</si>
  <si>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</si>
  <si>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</si>
  <si>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</si>
  <si>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</si>
  <si>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</si>
  <si>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</si>
  <si>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092 2 02 03060 05 0000 151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</si>
  <si>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</si>
  <si>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</si>
  <si>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</si>
  <si>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</si>
  <si>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</si>
  <si>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</si>
  <si>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</si>
  <si>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</si>
  <si>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</si>
  <si>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</si>
  <si>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</si>
  <si>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</si>
  <si>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</si>
  <si>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</si>
  <si>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</si>
  <si>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</si>
  <si>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</si>
  <si>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</si>
  <si>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</si>
  <si>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</si>
  <si>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</si>
  <si>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</si>
  <si>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</si>
  <si>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</si>
  <si>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</si>
  <si>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</si>
  <si>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</si>
  <si>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</si>
  <si>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</si>
  <si>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</si>
  <si>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</si>
  <si>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</si>
  <si>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</si>
  <si>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</si>
  <si>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</si>
  <si>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</si>
  <si>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</si>
  <si>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</si>
  <si>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</si>
  <si>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</si>
  <si>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</si>
  <si>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</si>
  <si>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</si>
  <si>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</si>
  <si>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</si>
  <si>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</si>
  <si>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</si>
  <si>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</si>
  <si>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</si>
  <si>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</si>
  <si>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</si>
  <si>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</si>
  <si>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</si>
  <si>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</si>
  <si>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</si>
  <si>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</si>
  <si>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</si>
  <si>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</si>
  <si>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</si>
  <si>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</si>
  <si>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</si>
  <si>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</si>
  <si>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</si>
  <si>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</si>
  <si>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</si>
  <si>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</si>
  <si>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</si>
  <si>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</si>
  <si>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</si>
  <si>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</si>
  <si>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</si>
  <si>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</si>
  <si>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</si>
  <si>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</si>
  <si>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</si>
  <si>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</si>
  <si>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</si>
  <si>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</si>
  <si>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</si>
  <si>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</si>
  <si>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</si>
  <si>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</si>
  <si>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</si>
  <si>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</si>
  <si>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182 1 16 03010 01 6000 140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</si>
  <si>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</si>
  <si>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</si>
  <si>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</si>
  <si>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</si>
  <si>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</si>
  <si>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</si>
  <si>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</si>
  <si>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</si>
  <si>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</si>
  <si>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</si>
  <si>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</si>
  <si>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</si>
  <si>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</si>
  <si>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</si>
  <si>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</si>
  <si>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</si>
  <si>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</si>
  <si>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</si>
  <si>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</si>
  <si>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</si>
  <si>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</si>
  <si>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</si>
  <si>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</si>
  <si>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</si>
  <si>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</si>
  <si>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</si>
  <si>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</si>
  <si>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</si>
  <si>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</si>
  <si>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</si>
  <si>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</si>
  <si>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</si>
  <si>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</si>
  <si>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</si>
  <si>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</si>
  <si>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</si>
  <si>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</si>
  <si>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</si>
  <si>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</si>
  <si>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</si>
  <si>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</si>
  <si>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</si>
  <si>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</si>
  <si>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</si>
  <si>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</si>
  <si>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</si>
  <si>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</si>
  <si>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</si>
  <si>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</si>
  <si>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</si>
  <si>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</si>
  <si>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</si>
  <si>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</si>
  <si>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</si>
  <si>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</si>
  <si>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</si>
  <si>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</si>
  <si>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</si>
  <si>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</si>
  <si>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</si>
  <si>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</si>
  <si>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</si>
  <si>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</si>
  <si>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</si>
  <si>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</si>
  <si>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</si>
  <si>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</si>
  <si>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</si>
  <si>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</si>
  <si>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</si>
  <si>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</si>
  <si>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</si>
  <si>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</si>
  <si>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</si>
  <si>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</si>
  <si>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</si>
  <si>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</si>
  <si>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</si>
  <si>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</si>
  <si>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</si>
  <si>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</si>
  <si>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</si>
  <si>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</si>
  <si>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</si>
  <si>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</si>
  <si>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</si>
  <si>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</si>
  <si>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</si>
  <si>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</si>
  <si>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</si>
  <si>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</si>
  <si>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</si>
  <si>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</si>
  <si>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</si>
  <si>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Е-04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</si>
  <si>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</si>
  <si>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</si>
  <si>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</si>
  <si>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</si>
  <si>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</si>
  <si>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</si>
  <si>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</si>
  <si>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</si>
  <si>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</si>
  <si>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</si>
  <si>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</si>
  <si>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</si>
  <si>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092 2 02 40000 00 0000 150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</si>
  <si>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</si>
  <si>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</si>
  <si>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</si>
  <si>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092 2 02 45321 05 0000 150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</si>
  <si>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</si>
  <si>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</si>
  <si>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>на 2021 год и на плановый период 2022 и 2023 годов"</t>
  </si>
  <si>
    <t xml:space="preserve">                                 Приложение 6</t>
  </si>
  <si>
    <t xml:space="preserve">                 к Решению о бюджете Муниципального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</si>
  <si>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</si>
  <si>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092 2 02 35469 05 0000 150</t>
  </si>
  <si>
    <t>Субвенции бюджетам муниципальных районов на проведение Всероссийской переписи населения 2020 года</t>
  </si>
  <si>
    <t>20-54690</t>
  </si>
  <si>
    <t>Государственная поддержка отрасли культуры (субсидии на построенные (реконструированные) и (или) капитально отремонтированные культурно-досуговые учреждения в сельской местности)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</si>
  <si>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</si>
  <si>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</si>
  <si>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</si>
  <si>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</si>
  <si>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</si>
  <si>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</si>
  <si>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</si>
  <si>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</si>
  <si>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</si>
  <si>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</si>
  <si>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</si>
  <si>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</si>
  <si>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</si>
  <si>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</si>
  <si>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на выполнение работ по благоустройству территорий в рамках реализации проекта "Инициативы граждан"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</si>
  <si>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</si>
  <si>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</si>
  <si>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</si>
  <si>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Объем поступления доходов в местный бюджет на  2021 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</si>
</sst>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4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50" fillId="0" borderId="1" xfId="33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1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9"/>
  <sheetViews>
    <sheetView tabSelected="1" view="pageBreakPreview" zoomScaleNormal="85" zoomScaleSheetLayoutView="100" zoomScalePageLayoutView="0" workbookViewId="0" topLeftCell="A1">
      <selection activeCell="D11" sqref="D11"/>
    </sheetView>
  </sheetViews>
  <sheetFormatPr defaultColWidth="8.8515625" defaultRowHeight="36" customHeight="1"/>
  <cols>
    <col min="1" max="1" width="30.8515625" style="16" customWidth="1"/>
    <col min="2" max="2" width="49.140625" style="16" customWidth="1"/>
    <col min="3" max="3" width="19.57421875" style="8" hidden="1" customWidth="1"/>
    <col min="4" max="4" width="17.57421875" style="8" customWidth="1"/>
    <col min="5" max="5" width="23.7109375" style="5" customWidth="1"/>
    <col min="6" max="6" width="14.57421875" style="8" hidden="1" customWidth="1"/>
    <col min="7" max="7" width="8.8515625" style="8" hidden="1" customWidth="1"/>
    <col min="8" max="8" width="16.7109375" style="8" hidden="1" customWidth="1"/>
    <col min="9" max="10" width="8.8515625" style="8" customWidth="1"/>
    <col min="11" max="16384" width="8.8515625" style="8" customWidth="1"/>
  </cols>
  <sheetData>
    <row r="1" spans="2:6" ht="12" customHeight="1">
      <c r="B1" s="10"/>
      <c r="C1" s="10"/>
      <c r="E1" s="9" t="s">
        <v>292</v>
      </c>
      <c r="F1" s="12"/>
    </row>
    <row r="2" spans="2:6" ht="15" customHeight="1">
      <c r="B2" s="8"/>
      <c r="D2" s="8" t="s">
        <v>293</v>
      </c>
      <c r="E2" s="8"/>
      <c r="F2" s="13"/>
    </row>
    <row r="3" spans="2:6" ht="14.25" customHeight="1">
      <c r="B3" s="11"/>
      <c r="E3" s="9" t="s">
        <v>248</v>
      </c>
      <c r="F3" s="12"/>
    </row>
    <row r="4" spans="2:6" ht="16.5" customHeight="1">
      <c r="B4" s="11"/>
      <c r="E4" s="12" t="s">
        <v>291</v>
      </c>
      <c r="F4" s="12"/>
    </row>
    <row r="5" spans="4:5" ht="11.25" customHeight="1">
      <c r="D5" s="11"/>
      <c r="E5" s="17"/>
    </row>
    <row r="6" spans="1:13" ht="36" customHeight="1">
      <c r="A6" s="53" t="s">
        <v>317</v>
      </c>
      <c r="B6" s="53"/>
      <c r="C6" s="53"/>
      <c r="D6" s="53"/>
      <c r="E6" s="53"/>
      <c r="K6" s="11"/>
      <c r="L6" s="9"/>
      <c r="M6" s="9"/>
    </row>
    <row r="7" spans="1:13" ht="40.5" customHeight="1">
      <c r="A7" s="18" t="s">
        <v>139</v>
      </c>
      <c r="B7" s="18" t="s">
        <v>140</v>
      </c>
      <c r="C7" s="19" t="s">
        <v>196</v>
      </c>
      <c r="D7" s="20" t="s">
        <v>197</v>
      </c>
      <c r="E7" s="19" t="s">
        <v>198</v>
      </c>
      <c r="J7" s="11"/>
      <c r="K7" s="10"/>
      <c r="L7" s="10"/>
      <c r="M7" s="9"/>
    </row>
    <row r="8" spans="1:5" ht="22.5" customHeight="1">
      <c r="A8" s="19">
        <v>1</v>
      </c>
      <c r="B8" s="19">
        <v>2</v>
      </c>
      <c r="C8" s="21">
        <v>4</v>
      </c>
      <c r="D8" s="22">
        <v>3</v>
      </c>
      <c r="E8" s="20">
        <v>3</v>
      </c>
    </row>
    <row r="9" spans="1:5" ht="36" customHeight="1">
      <c r="A9" s="23" t="s">
        <v>28</v>
      </c>
      <c r="B9" s="24" t="s">
        <v>141</v>
      </c>
      <c r="C9" s="3">
        <f>C10+C51</f>
        <v>139579000</v>
      </c>
      <c r="D9" s="2">
        <f>E9-C9</f>
        <v>10453534</v>
      </c>
      <c r="E9" s="3">
        <f>E10+E51</f>
        <v>150032534</v>
      </c>
    </row>
    <row r="10" spans="1:5" ht="24" customHeight="1">
      <c r="A10" s="23"/>
      <c r="B10" s="24" t="s">
        <v>142</v>
      </c>
      <c r="C10" s="3">
        <f>C11+C15+C24+C37+C41+C44+C48</f>
        <v>128811600</v>
      </c>
      <c r="D10" s="2">
        <f>E10-C10</f>
        <v>9791320</v>
      </c>
      <c r="E10" s="3">
        <f>E11+E15+E24+E37+E41+E44+E48</f>
        <v>138602920</v>
      </c>
    </row>
    <row r="11" spans="1:5" ht="36" customHeight="1">
      <c r="A11" s="23" t="s">
        <v>29</v>
      </c>
      <c r="B11" s="24" t="s">
        <v>143</v>
      </c>
      <c r="C11" s="3">
        <f>C12+C13+C14</f>
        <v>72210000</v>
      </c>
      <c r="D11" s="3">
        <f>D12+D13+D14</f>
        <v>532000</v>
      </c>
      <c r="E11" s="3">
        <f>E12+E13+E14</f>
        <v>72742000</v>
      </c>
    </row>
    <row r="12" spans="1:15" ht="101.25" customHeight="1">
      <c r="A12" s="25" t="s">
        <v>30</v>
      </c>
      <c r="B12" s="26" t="s">
        <v>161</v>
      </c>
      <c r="C12" s="1">
        <v>71137520</v>
      </c>
      <c r="D12" s="2">
        <f aca="true" t="shared" si="0" ref="D12:D66">E12-C12</f>
        <v>532000</v>
      </c>
      <c r="E12" s="1">
        <v>71669520</v>
      </c>
      <c r="J12" s="11"/>
      <c r="K12" s="11"/>
      <c r="N12" s="9"/>
      <c r="O12" s="27"/>
    </row>
    <row r="13" spans="1:5" ht="150" customHeight="1">
      <c r="A13" s="25" t="s">
        <v>31</v>
      </c>
      <c r="B13" s="26" t="s">
        <v>144</v>
      </c>
      <c r="C13" s="1">
        <v>267800</v>
      </c>
      <c r="D13" s="2">
        <f t="shared" si="0"/>
        <v>0</v>
      </c>
      <c r="E13" s="1">
        <v>267800</v>
      </c>
    </row>
    <row r="14" spans="1:5" ht="64.5" customHeight="1">
      <c r="A14" s="25" t="s">
        <v>32</v>
      </c>
      <c r="B14" s="26" t="s">
        <v>172</v>
      </c>
      <c r="C14" s="1">
        <v>804680</v>
      </c>
      <c r="D14" s="2">
        <f t="shared" si="0"/>
        <v>0</v>
      </c>
      <c r="E14" s="1">
        <v>804680</v>
      </c>
    </row>
    <row r="15" spans="1:5" ht="57.75" customHeight="1">
      <c r="A15" s="23" t="s">
        <v>152</v>
      </c>
      <c r="B15" s="28" t="s">
        <v>153</v>
      </c>
      <c r="C15" s="3">
        <f>C16</f>
        <v>9273200</v>
      </c>
      <c r="D15" s="4">
        <f t="shared" si="0"/>
        <v>-772280</v>
      </c>
      <c r="E15" s="3">
        <f>E16</f>
        <v>8500920</v>
      </c>
    </row>
    <row r="16" spans="1:5" ht="62.25" customHeight="1">
      <c r="A16" s="23" t="s">
        <v>154</v>
      </c>
      <c r="B16" s="28" t="s">
        <v>173</v>
      </c>
      <c r="C16" s="3">
        <f>C17+C18+C19+C20+C21+C22+C23</f>
        <v>9273200</v>
      </c>
      <c r="D16" s="4">
        <f t="shared" si="0"/>
        <v>-772280</v>
      </c>
      <c r="E16" s="3">
        <f>E17+E18+E19+E20+E21+E22+E23</f>
        <v>8500920</v>
      </c>
    </row>
    <row r="17" spans="1:5" ht="93" customHeight="1" hidden="1">
      <c r="A17" s="25" t="s">
        <v>155</v>
      </c>
      <c r="B17" s="26" t="s">
        <v>162</v>
      </c>
      <c r="C17" s="1"/>
      <c r="D17" s="2">
        <f t="shared" si="0"/>
        <v>0</v>
      </c>
      <c r="E17" s="1"/>
    </row>
    <row r="18" spans="1:5" ht="148.5" customHeight="1">
      <c r="A18" s="25" t="s">
        <v>237</v>
      </c>
      <c r="B18" s="26" t="s">
        <v>240</v>
      </c>
      <c r="C18" s="1">
        <v>3987476</v>
      </c>
      <c r="D18" s="2">
        <f t="shared" si="0"/>
        <v>-332080</v>
      </c>
      <c r="E18" s="1">
        <v>3655396</v>
      </c>
    </row>
    <row r="19" spans="1:5" ht="115.5" customHeight="1" hidden="1">
      <c r="A19" s="25" t="s">
        <v>156</v>
      </c>
      <c r="B19" s="26" t="s">
        <v>174</v>
      </c>
      <c r="C19" s="1"/>
      <c r="D19" s="2">
        <f t="shared" si="0"/>
        <v>0</v>
      </c>
      <c r="E19" s="1"/>
    </row>
    <row r="20" spans="1:5" ht="162.75" customHeight="1">
      <c r="A20" s="25" t="s">
        <v>238</v>
      </c>
      <c r="B20" s="26" t="s">
        <v>241</v>
      </c>
      <c r="C20" s="1">
        <v>74186</v>
      </c>
      <c r="D20" s="2">
        <f t="shared" si="0"/>
        <v>-6179</v>
      </c>
      <c r="E20" s="1">
        <v>68007</v>
      </c>
    </row>
    <row r="21" spans="1:5" ht="97.5" customHeight="1" hidden="1">
      <c r="A21" s="25" t="s">
        <v>157</v>
      </c>
      <c r="B21" s="26" t="s">
        <v>158</v>
      </c>
      <c r="C21" s="1"/>
      <c r="D21" s="2">
        <f t="shared" si="0"/>
        <v>0</v>
      </c>
      <c r="E21" s="1"/>
    </row>
    <row r="22" spans="1:5" ht="100.5" customHeight="1" hidden="1">
      <c r="A22" s="25" t="s">
        <v>159</v>
      </c>
      <c r="B22" s="26" t="s">
        <v>160</v>
      </c>
      <c r="C22" s="1"/>
      <c r="D22" s="2">
        <f t="shared" si="0"/>
        <v>0</v>
      </c>
      <c r="E22" s="1"/>
    </row>
    <row r="23" spans="1:5" ht="121.5" customHeight="1">
      <c r="A23" s="25" t="s">
        <v>239</v>
      </c>
      <c r="B23" s="26" t="s">
        <v>242</v>
      </c>
      <c r="C23" s="1">
        <v>5211538</v>
      </c>
      <c r="D23" s="2">
        <f t="shared" si="0"/>
        <v>-434021</v>
      </c>
      <c r="E23" s="1">
        <v>4777517</v>
      </c>
    </row>
    <row r="24" spans="1:5" ht="36" customHeight="1">
      <c r="A24" s="23" t="s">
        <v>7</v>
      </c>
      <c r="B24" s="24" t="s">
        <v>0</v>
      </c>
      <c r="C24" s="3">
        <f>C25+C31+C33+C36</f>
        <v>35206000</v>
      </c>
      <c r="D24" s="2">
        <f t="shared" si="0"/>
        <v>8614000</v>
      </c>
      <c r="E24" s="3">
        <f>E25+E31+E33+E36</f>
        <v>43820000</v>
      </c>
    </row>
    <row r="25" spans="1:5" ht="46.5" customHeight="1">
      <c r="A25" s="25" t="s">
        <v>33</v>
      </c>
      <c r="B25" s="6" t="s">
        <v>1</v>
      </c>
      <c r="C25" s="1">
        <f>C26+C28+C30</f>
        <v>30070500</v>
      </c>
      <c r="D25" s="2">
        <f t="shared" si="0"/>
        <v>9629500</v>
      </c>
      <c r="E25" s="1">
        <f>E26+E28+E30</f>
        <v>39700000</v>
      </c>
    </row>
    <row r="26" spans="1:6" ht="53.25" customHeight="1">
      <c r="A26" s="25" t="s">
        <v>34</v>
      </c>
      <c r="B26" s="6" t="s">
        <v>2</v>
      </c>
      <c r="C26" s="1">
        <f>C27</f>
        <v>13213500</v>
      </c>
      <c r="D26" s="2">
        <f t="shared" si="0"/>
        <v>18986500</v>
      </c>
      <c r="E26" s="1">
        <f>E27</f>
        <v>32200000</v>
      </c>
      <c r="F26" s="29"/>
    </row>
    <row r="27" spans="1:5" ht="57" customHeight="1">
      <c r="A27" s="25" t="s">
        <v>100</v>
      </c>
      <c r="B27" s="6" t="s">
        <v>2</v>
      </c>
      <c r="C27" s="1">
        <v>13213500</v>
      </c>
      <c r="D27" s="2">
        <f t="shared" si="0"/>
        <v>18986500</v>
      </c>
      <c r="E27" s="1">
        <v>32200000</v>
      </c>
    </row>
    <row r="28" spans="1:5" ht="63.75" customHeight="1">
      <c r="A28" s="25" t="s">
        <v>35</v>
      </c>
      <c r="B28" s="6" t="s">
        <v>3</v>
      </c>
      <c r="C28" s="1">
        <f>C29</f>
        <v>16857000</v>
      </c>
      <c r="D28" s="2">
        <f t="shared" si="0"/>
        <v>-9357000</v>
      </c>
      <c r="E28" s="1">
        <f>E29</f>
        <v>7500000</v>
      </c>
    </row>
    <row r="29" spans="1:5" ht="99" customHeight="1">
      <c r="A29" s="25" t="s">
        <v>101</v>
      </c>
      <c r="B29" s="6" t="s">
        <v>177</v>
      </c>
      <c r="C29" s="1">
        <v>16857000</v>
      </c>
      <c r="D29" s="2">
        <f t="shared" si="0"/>
        <v>-9357000</v>
      </c>
      <c r="E29" s="1">
        <v>7500000</v>
      </c>
    </row>
    <row r="30" spans="1:5" ht="36" customHeight="1" hidden="1">
      <c r="A30" s="25" t="s">
        <v>109</v>
      </c>
      <c r="B30" s="6" t="s">
        <v>178</v>
      </c>
      <c r="C30" s="1">
        <v>0</v>
      </c>
      <c r="D30" s="2">
        <f t="shared" si="0"/>
        <v>0</v>
      </c>
      <c r="E30" s="1">
        <v>0</v>
      </c>
    </row>
    <row r="31" spans="1:5" ht="36" customHeight="1">
      <c r="A31" s="25" t="s">
        <v>36</v>
      </c>
      <c r="B31" s="6" t="s">
        <v>9</v>
      </c>
      <c r="C31" s="1">
        <f>C32</f>
        <v>1936500</v>
      </c>
      <c r="D31" s="2">
        <f t="shared" si="0"/>
        <v>-216500</v>
      </c>
      <c r="E31" s="1">
        <f>E32</f>
        <v>1720000</v>
      </c>
    </row>
    <row r="32" spans="1:5" ht="36" customHeight="1">
      <c r="A32" s="25" t="s">
        <v>102</v>
      </c>
      <c r="B32" s="6" t="s">
        <v>9</v>
      </c>
      <c r="C32" s="1">
        <v>1936500</v>
      </c>
      <c r="D32" s="2">
        <f t="shared" si="0"/>
        <v>-216500</v>
      </c>
      <c r="E32" s="1">
        <v>1720000</v>
      </c>
    </row>
    <row r="33" spans="1:5" ht="26.25" customHeight="1">
      <c r="A33" s="25" t="s">
        <v>37</v>
      </c>
      <c r="B33" s="6" t="s">
        <v>10</v>
      </c>
      <c r="C33" s="1">
        <f>C34+C35</f>
        <v>2960000</v>
      </c>
      <c r="D33" s="2">
        <f t="shared" si="0"/>
        <v>-790000</v>
      </c>
      <c r="E33" s="1">
        <f>E34+E35</f>
        <v>2170000</v>
      </c>
    </row>
    <row r="34" spans="1:5" ht="28.5" customHeight="1">
      <c r="A34" s="25" t="s">
        <v>103</v>
      </c>
      <c r="B34" s="6" t="s">
        <v>10</v>
      </c>
      <c r="C34" s="1">
        <v>2960000</v>
      </c>
      <c r="D34" s="2">
        <f t="shared" si="0"/>
        <v>-790000</v>
      </c>
      <c r="E34" s="1">
        <v>2170000</v>
      </c>
    </row>
    <row r="35" spans="1:5" ht="53.25" customHeight="1" hidden="1">
      <c r="A35" s="25" t="s">
        <v>104</v>
      </c>
      <c r="B35" s="6" t="s">
        <v>105</v>
      </c>
      <c r="C35" s="1"/>
      <c r="D35" s="2"/>
      <c r="E35" s="1"/>
    </row>
    <row r="36" spans="1:5" ht="62.25" customHeight="1">
      <c r="A36" s="25" t="s">
        <v>145</v>
      </c>
      <c r="B36" s="6" t="s">
        <v>146</v>
      </c>
      <c r="C36" s="1">
        <v>239000</v>
      </c>
      <c r="D36" s="2">
        <f t="shared" si="0"/>
        <v>-9000</v>
      </c>
      <c r="E36" s="1">
        <v>230000</v>
      </c>
    </row>
    <row r="37" spans="1:5" ht="26.25" customHeight="1">
      <c r="A37" s="23" t="s">
        <v>6</v>
      </c>
      <c r="B37" s="24" t="s">
        <v>11</v>
      </c>
      <c r="C37" s="3">
        <f>C38</f>
        <v>10345400</v>
      </c>
      <c r="D37" s="2">
        <f t="shared" si="0"/>
        <v>1554600</v>
      </c>
      <c r="E37" s="3">
        <f>E38</f>
        <v>11900000</v>
      </c>
    </row>
    <row r="38" spans="1:5" ht="29.25" customHeight="1">
      <c r="A38" s="25" t="s">
        <v>38</v>
      </c>
      <c r="B38" s="24" t="s">
        <v>12</v>
      </c>
      <c r="C38" s="1">
        <f>C39</f>
        <v>10345400</v>
      </c>
      <c r="D38" s="2">
        <f t="shared" si="0"/>
        <v>1554600</v>
      </c>
      <c r="E38" s="1">
        <f>E39</f>
        <v>11900000</v>
      </c>
    </row>
    <row r="39" spans="1:5" ht="43.5" customHeight="1">
      <c r="A39" s="25" t="s">
        <v>39</v>
      </c>
      <c r="B39" s="6" t="s">
        <v>13</v>
      </c>
      <c r="C39" s="1">
        <v>10345400</v>
      </c>
      <c r="D39" s="2">
        <f t="shared" si="0"/>
        <v>1554600</v>
      </c>
      <c r="E39" s="1">
        <v>11900000</v>
      </c>
    </row>
    <row r="40" spans="1:5" ht="36" customHeight="1" hidden="1">
      <c r="A40" s="25" t="s">
        <v>40</v>
      </c>
      <c r="B40" s="6" t="s">
        <v>14</v>
      </c>
      <c r="C40" s="1">
        <v>0</v>
      </c>
      <c r="D40" s="2"/>
      <c r="E40" s="1">
        <v>0</v>
      </c>
    </row>
    <row r="41" spans="1:5" ht="50.25" customHeight="1">
      <c r="A41" s="23" t="s">
        <v>5</v>
      </c>
      <c r="B41" s="24" t="s">
        <v>15</v>
      </c>
      <c r="C41" s="3">
        <f>C42</f>
        <v>59000</v>
      </c>
      <c r="D41" s="2">
        <f t="shared" si="0"/>
        <v>1000</v>
      </c>
      <c r="E41" s="3">
        <f>E42</f>
        <v>60000</v>
      </c>
    </row>
    <row r="42" spans="1:5" ht="36" customHeight="1">
      <c r="A42" s="25" t="s">
        <v>41</v>
      </c>
      <c r="B42" s="24" t="s">
        <v>16</v>
      </c>
      <c r="C42" s="1">
        <f>C43</f>
        <v>59000</v>
      </c>
      <c r="D42" s="2">
        <f t="shared" si="0"/>
        <v>1000</v>
      </c>
      <c r="E42" s="1">
        <f>E43</f>
        <v>60000</v>
      </c>
    </row>
    <row r="43" spans="1:5" ht="36" customHeight="1">
      <c r="A43" s="25" t="s">
        <v>42</v>
      </c>
      <c r="B43" s="6" t="s">
        <v>17</v>
      </c>
      <c r="C43" s="1">
        <v>59000</v>
      </c>
      <c r="D43" s="2">
        <f t="shared" si="0"/>
        <v>1000</v>
      </c>
      <c r="E43" s="1">
        <v>60000</v>
      </c>
    </row>
    <row r="44" spans="1:5" ht="30" customHeight="1">
      <c r="A44" s="23" t="s">
        <v>43</v>
      </c>
      <c r="B44" s="24" t="s">
        <v>18</v>
      </c>
      <c r="C44" s="3">
        <f>C45+C46+C47</f>
        <v>1718000</v>
      </c>
      <c r="D44" s="2">
        <f t="shared" si="0"/>
        <v>-138000</v>
      </c>
      <c r="E44" s="3">
        <f>E45+E46+E47</f>
        <v>1580000</v>
      </c>
    </row>
    <row r="45" spans="1:5" ht="76.5" customHeight="1">
      <c r="A45" s="25" t="s">
        <v>216</v>
      </c>
      <c r="B45" s="30" t="s">
        <v>19</v>
      </c>
      <c r="C45" s="1">
        <v>1443000</v>
      </c>
      <c r="D45" s="2">
        <f t="shared" si="0"/>
        <v>-133000</v>
      </c>
      <c r="E45" s="1">
        <v>1310000</v>
      </c>
    </row>
    <row r="46" spans="1:5" ht="105.75" customHeight="1">
      <c r="A46" s="25" t="s">
        <v>217</v>
      </c>
      <c r="B46" s="25" t="s">
        <v>147</v>
      </c>
      <c r="C46" s="1">
        <v>260000</v>
      </c>
      <c r="D46" s="2">
        <f t="shared" si="0"/>
        <v>0</v>
      </c>
      <c r="E46" s="1">
        <v>260000</v>
      </c>
    </row>
    <row r="47" spans="1:5" ht="48" customHeight="1">
      <c r="A47" s="25" t="s">
        <v>218</v>
      </c>
      <c r="B47" s="25" t="s">
        <v>20</v>
      </c>
      <c r="C47" s="2">
        <v>15000</v>
      </c>
      <c r="D47" s="2">
        <f t="shared" si="0"/>
        <v>-5000</v>
      </c>
      <c r="E47" s="2">
        <v>10000</v>
      </c>
    </row>
    <row r="48" spans="1:5" ht="47.25" customHeight="1" hidden="1">
      <c r="A48" s="23" t="s">
        <v>4</v>
      </c>
      <c r="B48" s="23" t="s">
        <v>21</v>
      </c>
      <c r="C48" s="3">
        <f>C49+C50</f>
        <v>0</v>
      </c>
      <c r="D48" s="2">
        <f>E48-C48</f>
        <v>0</v>
      </c>
      <c r="E48" s="3">
        <f>E49+E50</f>
        <v>0</v>
      </c>
    </row>
    <row r="49" spans="1:5" ht="36" customHeight="1" hidden="1">
      <c r="A49" s="25" t="s">
        <v>44</v>
      </c>
      <c r="B49" s="6" t="s">
        <v>22</v>
      </c>
      <c r="C49" s="2">
        <v>0</v>
      </c>
      <c r="D49" s="2">
        <f t="shared" si="0"/>
        <v>0</v>
      </c>
      <c r="E49" s="2">
        <v>0</v>
      </c>
    </row>
    <row r="50" spans="1:5" ht="36" customHeight="1" hidden="1">
      <c r="A50" s="25" t="s">
        <v>163</v>
      </c>
      <c r="B50" s="6" t="s">
        <v>23</v>
      </c>
      <c r="C50" s="2">
        <v>0</v>
      </c>
      <c r="D50" s="2">
        <f t="shared" si="0"/>
        <v>0</v>
      </c>
      <c r="E50" s="2">
        <v>0</v>
      </c>
    </row>
    <row r="51" spans="1:5" ht="36" customHeight="1">
      <c r="A51" s="25"/>
      <c r="B51" s="24" t="s">
        <v>24</v>
      </c>
      <c r="C51" s="3">
        <f>C52+C59+C66+C70+C81+C83+C101</f>
        <v>10767400</v>
      </c>
      <c r="D51" s="2">
        <f t="shared" si="0"/>
        <v>662214</v>
      </c>
      <c r="E51" s="3">
        <f>E52+E59+E66+E70+E81+E83+E101</f>
        <v>11429614</v>
      </c>
    </row>
    <row r="52" spans="1:5" ht="62.25" customHeight="1">
      <c r="A52" s="23" t="s">
        <v>45</v>
      </c>
      <c r="B52" s="24" t="s">
        <v>25</v>
      </c>
      <c r="C52" s="3">
        <f>C53+C54+C55+C56+C57+C58</f>
        <v>8282700</v>
      </c>
      <c r="D52" s="2">
        <f t="shared" si="0"/>
        <v>1378814</v>
      </c>
      <c r="E52" s="3">
        <f>E53+E54+E55+E56+E57+E58</f>
        <v>9661514</v>
      </c>
    </row>
    <row r="53" spans="1:5" ht="36" customHeight="1" hidden="1">
      <c r="A53" s="25" t="s">
        <v>46</v>
      </c>
      <c r="B53" s="6" t="s">
        <v>26</v>
      </c>
      <c r="C53" s="1">
        <v>0</v>
      </c>
      <c r="D53" s="2">
        <f t="shared" si="0"/>
        <v>0</v>
      </c>
      <c r="E53" s="1">
        <v>0</v>
      </c>
    </row>
    <row r="54" spans="1:5" ht="136.5" customHeight="1">
      <c r="A54" s="25" t="s">
        <v>180</v>
      </c>
      <c r="B54" s="6" t="s">
        <v>181</v>
      </c>
      <c r="C54" s="1">
        <v>7667700</v>
      </c>
      <c r="D54" s="2">
        <f t="shared" si="0"/>
        <v>1304814</v>
      </c>
      <c r="E54" s="1">
        <v>8972514</v>
      </c>
    </row>
    <row r="55" spans="1:5" ht="96" customHeight="1">
      <c r="A55" s="25" t="s">
        <v>47</v>
      </c>
      <c r="B55" s="6" t="s">
        <v>110</v>
      </c>
      <c r="C55" s="1">
        <v>524000</v>
      </c>
      <c r="D55" s="2">
        <f t="shared" si="0"/>
        <v>-93000</v>
      </c>
      <c r="E55" s="1">
        <v>431000</v>
      </c>
    </row>
    <row r="56" spans="1:5" ht="36" customHeight="1" hidden="1">
      <c r="A56" s="25" t="s">
        <v>48</v>
      </c>
      <c r="B56" s="6" t="s">
        <v>27</v>
      </c>
      <c r="C56" s="1"/>
      <c r="D56" s="2">
        <f t="shared" si="0"/>
        <v>0</v>
      </c>
      <c r="E56" s="1"/>
    </row>
    <row r="57" spans="1:5" ht="36" customHeight="1" hidden="1">
      <c r="A57" s="25" t="s">
        <v>49</v>
      </c>
      <c r="B57" s="6" t="s">
        <v>111</v>
      </c>
      <c r="C57" s="1"/>
      <c r="D57" s="2">
        <f t="shared" si="0"/>
        <v>0</v>
      </c>
      <c r="E57" s="1"/>
    </row>
    <row r="58" spans="1:5" ht="104.25" customHeight="1">
      <c r="A58" s="25" t="s">
        <v>50</v>
      </c>
      <c r="B58" s="6" t="s">
        <v>175</v>
      </c>
      <c r="C58" s="1">
        <v>91000</v>
      </c>
      <c r="D58" s="2">
        <f t="shared" si="0"/>
        <v>167000</v>
      </c>
      <c r="E58" s="1">
        <v>258000</v>
      </c>
    </row>
    <row r="59" spans="1:5" ht="36" customHeight="1">
      <c r="A59" s="23" t="s">
        <v>51</v>
      </c>
      <c r="B59" s="24" t="s">
        <v>79</v>
      </c>
      <c r="C59" s="3">
        <f>C60</f>
        <v>460800</v>
      </c>
      <c r="D59" s="2">
        <f t="shared" si="0"/>
        <v>-134800</v>
      </c>
      <c r="E59" s="3">
        <f>E60</f>
        <v>326000</v>
      </c>
    </row>
    <row r="60" spans="1:5" ht="36" customHeight="1">
      <c r="A60" s="25" t="s">
        <v>52</v>
      </c>
      <c r="B60" s="6" t="s">
        <v>80</v>
      </c>
      <c r="C60" s="1">
        <f>C61+C62+C63+C64</f>
        <v>460800</v>
      </c>
      <c r="D60" s="2">
        <f t="shared" si="0"/>
        <v>-134800</v>
      </c>
      <c r="E60" s="1">
        <f>E61+E62+E63+E64</f>
        <v>326000</v>
      </c>
    </row>
    <row r="61" spans="1:5" ht="36" customHeight="1">
      <c r="A61" s="25" t="s">
        <v>299</v>
      </c>
      <c r="B61" s="6" t="s">
        <v>112</v>
      </c>
      <c r="C61" s="1">
        <v>64500</v>
      </c>
      <c r="D61" s="2">
        <f t="shared" si="0"/>
        <v>23700</v>
      </c>
      <c r="E61" s="1">
        <v>88200</v>
      </c>
    </row>
    <row r="62" spans="1:5" ht="36" customHeight="1" hidden="1">
      <c r="A62" s="25" t="s">
        <v>113</v>
      </c>
      <c r="B62" s="6" t="s">
        <v>114</v>
      </c>
      <c r="C62" s="1"/>
      <c r="D62" s="2">
        <f t="shared" si="0"/>
        <v>0</v>
      </c>
      <c r="E62" s="1"/>
    </row>
    <row r="63" spans="1:5" ht="36" customHeight="1" hidden="1">
      <c r="A63" s="25" t="s">
        <v>115</v>
      </c>
      <c r="B63" s="6" t="s">
        <v>116</v>
      </c>
      <c r="C63" s="1">
        <v>0</v>
      </c>
      <c r="D63" s="2">
        <f t="shared" si="0"/>
        <v>0</v>
      </c>
      <c r="E63" s="1">
        <v>0</v>
      </c>
    </row>
    <row r="64" spans="1:5" ht="36" customHeight="1">
      <c r="A64" s="25" t="s">
        <v>117</v>
      </c>
      <c r="B64" s="6" t="s">
        <v>118</v>
      </c>
      <c r="C64" s="1">
        <f>C65</f>
        <v>396300</v>
      </c>
      <c r="D64" s="2">
        <f>E64-C64</f>
        <v>-158500</v>
      </c>
      <c r="E64" s="1">
        <f>E65</f>
        <v>237800</v>
      </c>
    </row>
    <row r="65" spans="1:5" ht="36" customHeight="1">
      <c r="A65" s="25" t="s">
        <v>300</v>
      </c>
      <c r="B65" s="6" t="s">
        <v>209</v>
      </c>
      <c r="C65" s="1">
        <v>396300</v>
      </c>
      <c r="D65" s="2">
        <f>E65-C65</f>
        <v>-158500</v>
      </c>
      <c r="E65" s="1">
        <v>237800</v>
      </c>
    </row>
    <row r="66" spans="1:5" ht="36" customHeight="1">
      <c r="A66" s="23" t="s">
        <v>53</v>
      </c>
      <c r="B66" s="23" t="s">
        <v>164</v>
      </c>
      <c r="C66" s="3">
        <f>C67+C68+C69</f>
        <v>1310000</v>
      </c>
      <c r="D66" s="2">
        <f t="shared" si="0"/>
        <v>-815000</v>
      </c>
      <c r="E66" s="3">
        <f>E67+E68+E69</f>
        <v>495000</v>
      </c>
    </row>
    <row r="67" spans="1:5" ht="36" customHeight="1" hidden="1">
      <c r="A67" s="25" t="s">
        <v>119</v>
      </c>
      <c r="B67" s="25" t="s">
        <v>120</v>
      </c>
      <c r="C67" s="1">
        <v>0</v>
      </c>
      <c r="D67" s="2">
        <f aca="true" t="shared" si="1" ref="D67:D112">E67-C67</f>
        <v>0</v>
      </c>
      <c r="E67" s="1">
        <v>0</v>
      </c>
    </row>
    <row r="68" spans="1:5" ht="36" customHeight="1" hidden="1">
      <c r="A68" s="25" t="s">
        <v>121</v>
      </c>
      <c r="B68" s="25" t="s">
        <v>122</v>
      </c>
      <c r="C68" s="1"/>
      <c r="D68" s="2">
        <f t="shared" si="1"/>
        <v>0</v>
      </c>
      <c r="E68" s="1"/>
    </row>
    <row r="69" spans="1:5" ht="36" customHeight="1">
      <c r="A69" s="25" t="s">
        <v>199</v>
      </c>
      <c r="B69" s="25" t="s">
        <v>123</v>
      </c>
      <c r="C69" s="1">
        <v>1310000</v>
      </c>
      <c r="D69" s="2">
        <f t="shared" si="1"/>
        <v>-815000</v>
      </c>
      <c r="E69" s="1">
        <v>495000</v>
      </c>
    </row>
    <row r="70" spans="1:5" ht="50.25" customHeight="1">
      <c r="A70" s="23" t="s">
        <v>54</v>
      </c>
      <c r="B70" s="23" t="s">
        <v>81</v>
      </c>
      <c r="C70" s="3">
        <f>C71+C72+C73+C74+C75+C76+C77+C78+C79+C80</f>
        <v>450000</v>
      </c>
      <c r="D70" s="2">
        <f t="shared" si="1"/>
        <v>226000</v>
      </c>
      <c r="E70" s="3">
        <f>E71+E72+E73+E74+E75+E76+E77+E78+E79+E80</f>
        <v>676000</v>
      </c>
    </row>
    <row r="71" spans="1:5" ht="72.75" customHeight="1" hidden="1">
      <c r="A71" s="25" t="s">
        <v>55</v>
      </c>
      <c r="B71" s="25" t="s">
        <v>82</v>
      </c>
      <c r="C71" s="2"/>
      <c r="D71" s="2">
        <f t="shared" si="1"/>
        <v>0</v>
      </c>
      <c r="E71" s="2"/>
    </row>
    <row r="72" spans="1:5" ht="72.75" customHeight="1" hidden="1">
      <c r="A72" s="25" t="s">
        <v>124</v>
      </c>
      <c r="B72" s="25" t="s">
        <v>125</v>
      </c>
      <c r="C72" s="2">
        <v>0</v>
      </c>
      <c r="D72" s="2">
        <f t="shared" si="1"/>
        <v>0</v>
      </c>
      <c r="E72" s="2">
        <v>0</v>
      </c>
    </row>
    <row r="73" spans="1:5" ht="134.25" customHeight="1">
      <c r="A73" s="25" t="s">
        <v>126</v>
      </c>
      <c r="B73" s="6" t="s">
        <v>127</v>
      </c>
      <c r="C73" s="2">
        <v>0</v>
      </c>
      <c r="D73" s="2">
        <f t="shared" si="1"/>
        <v>26000</v>
      </c>
      <c r="E73" s="2">
        <v>26000</v>
      </c>
    </row>
    <row r="74" spans="1:5" ht="72.75" customHeight="1" hidden="1">
      <c r="A74" s="25" t="s">
        <v>128</v>
      </c>
      <c r="B74" s="25" t="s">
        <v>129</v>
      </c>
      <c r="C74" s="2"/>
      <c r="D74" s="2">
        <f t="shared" si="1"/>
        <v>0</v>
      </c>
      <c r="E74" s="2"/>
    </row>
    <row r="75" spans="1:5" ht="72.75" customHeight="1" hidden="1">
      <c r="A75" s="25" t="s">
        <v>130</v>
      </c>
      <c r="B75" s="6" t="s">
        <v>131</v>
      </c>
      <c r="C75" s="2"/>
      <c r="D75" s="2">
        <f t="shared" si="1"/>
        <v>0</v>
      </c>
      <c r="E75" s="2"/>
    </row>
    <row r="76" spans="1:5" ht="72.75" customHeight="1" hidden="1">
      <c r="A76" s="25" t="s">
        <v>56</v>
      </c>
      <c r="B76" s="6" t="s">
        <v>83</v>
      </c>
      <c r="C76" s="2"/>
      <c r="D76" s="2">
        <f t="shared" si="1"/>
        <v>0</v>
      </c>
      <c r="E76" s="2"/>
    </row>
    <row r="77" spans="1:5" ht="72.75" customHeight="1" hidden="1">
      <c r="A77" s="25" t="s">
        <v>57</v>
      </c>
      <c r="B77" s="6" t="s">
        <v>84</v>
      </c>
      <c r="C77" s="2"/>
      <c r="D77" s="2">
        <f t="shared" si="1"/>
        <v>0</v>
      </c>
      <c r="E77" s="2"/>
    </row>
    <row r="78" spans="1:5" ht="72.75" customHeight="1" hidden="1">
      <c r="A78" s="25" t="s">
        <v>58</v>
      </c>
      <c r="B78" s="25" t="s">
        <v>85</v>
      </c>
      <c r="C78" s="2"/>
      <c r="D78" s="2">
        <f t="shared" si="1"/>
        <v>0</v>
      </c>
      <c r="E78" s="2"/>
    </row>
    <row r="79" spans="1:5" ht="72.75" customHeight="1">
      <c r="A79" s="25" t="s">
        <v>182</v>
      </c>
      <c r="B79" s="25" t="s">
        <v>183</v>
      </c>
      <c r="C79" s="1">
        <v>450000</v>
      </c>
      <c r="D79" s="2">
        <f t="shared" si="1"/>
        <v>200000</v>
      </c>
      <c r="E79" s="1">
        <v>650000</v>
      </c>
    </row>
    <row r="80" spans="1:5" ht="36" customHeight="1" hidden="1">
      <c r="A80" s="25" t="s">
        <v>59</v>
      </c>
      <c r="B80" s="25" t="s">
        <v>132</v>
      </c>
      <c r="C80" s="2"/>
      <c r="D80" s="2">
        <f t="shared" si="1"/>
        <v>0</v>
      </c>
      <c r="E80" s="2"/>
    </row>
    <row r="81" spans="1:5" ht="36" customHeight="1" hidden="1">
      <c r="A81" s="23" t="s">
        <v>60</v>
      </c>
      <c r="B81" s="23" t="s">
        <v>86</v>
      </c>
      <c r="C81" s="3">
        <f>C82</f>
        <v>0</v>
      </c>
      <c r="D81" s="2">
        <f t="shared" si="1"/>
        <v>0</v>
      </c>
      <c r="E81" s="3">
        <f>E82</f>
        <v>0</v>
      </c>
    </row>
    <row r="82" spans="1:5" ht="36" customHeight="1" hidden="1">
      <c r="A82" s="25" t="s">
        <v>61</v>
      </c>
      <c r="B82" s="25" t="s">
        <v>87</v>
      </c>
      <c r="C82" s="2"/>
      <c r="D82" s="2">
        <f t="shared" si="1"/>
        <v>0</v>
      </c>
      <c r="E82" s="2"/>
    </row>
    <row r="83" spans="1:5" ht="36" customHeight="1">
      <c r="A83" s="23" t="s">
        <v>62</v>
      </c>
      <c r="B83" s="24" t="s">
        <v>88</v>
      </c>
      <c r="C83" s="3">
        <f>C84+C85+C86+C87+C88+C89+C90+C91+C92+C93+C94+C95+C96+C97+C98</f>
        <v>263900</v>
      </c>
      <c r="D83" s="2">
        <f t="shared" si="1"/>
        <v>7200</v>
      </c>
      <c r="E83" s="3">
        <f>E84+E85+E86+E87+E88+E89+E90+E91+E92+E93+E94+E95+E96+E97+E98</f>
        <v>271100</v>
      </c>
    </row>
    <row r="84" spans="1:5" ht="36" customHeight="1" hidden="1">
      <c r="A84" s="25" t="s">
        <v>176</v>
      </c>
      <c r="B84" s="6" t="s">
        <v>185</v>
      </c>
      <c r="C84" s="1"/>
      <c r="D84" s="2">
        <f t="shared" si="1"/>
        <v>0</v>
      </c>
      <c r="E84" s="1"/>
    </row>
    <row r="85" spans="1:5" ht="36" customHeight="1" hidden="1">
      <c r="A85" s="25" t="s">
        <v>63</v>
      </c>
      <c r="B85" s="6" t="s">
        <v>89</v>
      </c>
      <c r="C85" s="1"/>
      <c r="D85" s="2">
        <f t="shared" si="1"/>
        <v>0</v>
      </c>
      <c r="E85" s="1"/>
    </row>
    <row r="86" spans="1:5" ht="36" customHeight="1" hidden="1">
      <c r="A86" s="25" t="s">
        <v>64</v>
      </c>
      <c r="B86" s="6" t="s">
        <v>90</v>
      </c>
      <c r="C86" s="1"/>
      <c r="D86" s="2">
        <f t="shared" si="1"/>
        <v>0</v>
      </c>
      <c r="E86" s="1"/>
    </row>
    <row r="87" spans="1:5" ht="108" customHeight="1">
      <c r="A87" s="25" t="s">
        <v>301</v>
      </c>
      <c r="B87" s="6" t="s">
        <v>302</v>
      </c>
      <c r="C87" s="1">
        <v>0</v>
      </c>
      <c r="D87" s="2">
        <f t="shared" si="1"/>
        <v>193600</v>
      </c>
      <c r="E87" s="1">
        <v>193600</v>
      </c>
    </row>
    <row r="88" spans="1:5" ht="93" customHeight="1">
      <c r="A88" s="25" t="s">
        <v>303</v>
      </c>
      <c r="B88" s="6" t="s">
        <v>304</v>
      </c>
      <c r="C88" s="1"/>
      <c r="D88" s="2">
        <f>E88-C88</f>
        <v>25000</v>
      </c>
      <c r="E88" s="1">
        <v>25000</v>
      </c>
    </row>
    <row r="89" spans="1:5" ht="140.25" customHeight="1">
      <c r="A89" s="25" t="s">
        <v>305</v>
      </c>
      <c r="B89" s="6" t="s">
        <v>306</v>
      </c>
      <c r="C89" s="1"/>
      <c r="D89" s="2">
        <f>E89-C89</f>
        <v>6500</v>
      </c>
      <c r="E89" s="1">
        <v>6500</v>
      </c>
    </row>
    <row r="90" spans="1:5" ht="123.75" customHeight="1">
      <c r="A90" s="25" t="s">
        <v>307</v>
      </c>
      <c r="B90" s="6" t="s">
        <v>308</v>
      </c>
      <c r="C90" s="1"/>
      <c r="D90" s="2">
        <f>E90-C90</f>
        <v>1000</v>
      </c>
      <c r="E90" s="1">
        <v>1000</v>
      </c>
    </row>
    <row r="91" spans="1:5" ht="120" customHeight="1">
      <c r="A91" s="25" t="s">
        <v>309</v>
      </c>
      <c r="B91" s="6" t="s">
        <v>310</v>
      </c>
      <c r="C91" s="1"/>
      <c r="D91" s="2">
        <f>E91-C91</f>
        <v>40000</v>
      </c>
      <c r="E91" s="1">
        <v>40000</v>
      </c>
    </row>
    <row r="92" spans="1:5" ht="36" customHeight="1" hidden="1">
      <c r="A92" s="25" t="s">
        <v>65</v>
      </c>
      <c r="B92" s="30" t="s">
        <v>92</v>
      </c>
      <c r="C92" s="1">
        <v>0</v>
      </c>
      <c r="D92" s="2">
        <f t="shared" si="1"/>
        <v>0</v>
      </c>
      <c r="E92" s="1">
        <v>0</v>
      </c>
    </row>
    <row r="93" spans="1:5" ht="36" customHeight="1" hidden="1">
      <c r="A93" s="25" t="s">
        <v>66</v>
      </c>
      <c r="B93" s="30" t="s">
        <v>8</v>
      </c>
      <c r="C93" s="1">
        <v>0</v>
      </c>
      <c r="D93" s="2">
        <f t="shared" si="1"/>
        <v>0</v>
      </c>
      <c r="E93" s="1">
        <v>0</v>
      </c>
    </row>
    <row r="94" spans="1:5" ht="151.5" customHeight="1">
      <c r="A94" s="25" t="s">
        <v>311</v>
      </c>
      <c r="B94" s="6" t="s">
        <v>312</v>
      </c>
      <c r="C94" s="1"/>
      <c r="D94" s="2">
        <f t="shared" si="1"/>
        <v>5000</v>
      </c>
      <c r="E94" s="1">
        <v>5000</v>
      </c>
    </row>
    <row r="95" spans="1:5" ht="115.5" customHeight="1">
      <c r="A95" s="25" t="s">
        <v>256</v>
      </c>
      <c r="B95" s="6" t="s">
        <v>257</v>
      </c>
      <c r="C95" s="1">
        <v>5000</v>
      </c>
      <c r="D95" s="2">
        <f t="shared" si="1"/>
        <v>-5000</v>
      </c>
      <c r="E95" s="1">
        <v>0</v>
      </c>
    </row>
    <row r="96" spans="1:5" ht="152.25" customHeight="1">
      <c r="A96" s="25" t="s">
        <v>258</v>
      </c>
      <c r="B96" s="6" t="s">
        <v>259</v>
      </c>
      <c r="C96" s="1">
        <v>5000</v>
      </c>
      <c r="D96" s="2">
        <f t="shared" si="1"/>
        <v>-5000</v>
      </c>
      <c r="E96" s="1">
        <v>0</v>
      </c>
    </row>
    <row r="97" spans="1:5" ht="96.75" customHeight="1">
      <c r="A97" s="25" t="s">
        <v>260</v>
      </c>
      <c r="B97" s="6" t="s">
        <v>261</v>
      </c>
      <c r="C97" s="1">
        <v>253900</v>
      </c>
      <c r="D97" s="2">
        <f t="shared" si="1"/>
        <v>-253900</v>
      </c>
      <c r="E97" s="1">
        <v>0</v>
      </c>
    </row>
    <row r="98" spans="1:12" ht="36" customHeight="1" hidden="1">
      <c r="A98" s="23" t="s">
        <v>67</v>
      </c>
      <c r="B98" s="24" t="s">
        <v>93</v>
      </c>
      <c r="C98" s="3">
        <f>C99+C100</f>
        <v>0</v>
      </c>
      <c r="D98" s="4">
        <f t="shared" si="1"/>
        <v>0</v>
      </c>
      <c r="E98" s="3">
        <f>E99+E100</f>
        <v>0</v>
      </c>
      <c r="L98" s="2">
        <f>M98-K98</f>
        <v>0</v>
      </c>
    </row>
    <row r="99" spans="1:5" ht="36" customHeight="1" hidden="1">
      <c r="A99" s="25" t="s">
        <v>224</v>
      </c>
      <c r="B99" s="6" t="s">
        <v>93</v>
      </c>
      <c r="C99" s="1"/>
      <c r="D99" s="2">
        <f t="shared" si="1"/>
        <v>0</v>
      </c>
      <c r="E99" s="1"/>
    </row>
    <row r="100" spans="1:5" ht="36" customHeight="1" hidden="1">
      <c r="A100" s="25" t="s">
        <v>219</v>
      </c>
      <c r="B100" s="6" t="s">
        <v>93</v>
      </c>
      <c r="C100" s="1"/>
      <c r="D100" s="2">
        <f t="shared" si="1"/>
        <v>0</v>
      </c>
      <c r="E100" s="1"/>
    </row>
    <row r="101" spans="1:5" ht="36" customHeight="1" hidden="1">
      <c r="A101" s="23" t="s">
        <v>68</v>
      </c>
      <c r="B101" s="24" t="s">
        <v>94</v>
      </c>
      <c r="C101" s="3">
        <f>C102+C103</f>
        <v>0</v>
      </c>
      <c r="D101" s="2">
        <f t="shared" si="1"/>
        <v>0</v>
      </c>
      <c r="E101" s="3">
        <f>E102+E103</f>
        <v>0</v>
      </c>
    </row>
    <row r="102" spans="1:5" ht="36" customHeight="1" hidden="1">
      <c r="A102" s="25" t="s">
        <v>69</v>
      </c>
      <c r="B102" s="6" t="s">
        <v>95</v>
      </c>
      <c r="C102" s="3"/>
      <c r="D102" s="2">
        <f t="shared" si="1"/>
        <v>0</v>
      </c>
      <c r="E102" s="3"/>
    </row>
    <row r="103" spans="1:5" ht="36" customHeight="1" hidden="1">
      <c r="A103" s="25" t="s">
        <v>70</v>
      </c>
      <c r="B103" s="6" t="s">
        <v>96</v>
      </c>
      <c r="C103" s="1"/>
      <c r="D103" s="2">
        <f t="shared" si="1"/>
        <v>0</v>
      </c>
      <c r="E103" s="1"/>
    </row>
    <row r="104" spans="1:5" ht="36" customHeight="1">
      <c r="A104" s="23" t="s">
        <v>72</v>
      </c>
      <c r="B104" s="24" t="s">
        <v>97</v>
      </c>
      <c r="C104" s="3">
        <f>C105</f>
        <v>562720651.4200001</v>
      </c>
      <c r="D104" s="4">
        <f t="shared" si="1"/>
        <v>26504148.579999924</v>
      </c>
      <c r="E104" s="3">
        <f>E105</f>
        <v>589224800</v>
      </c>
    </row>
    <row r="105" spans="1:5" ht="64.5" customHeight="1">
      <c r="A105" s="23" t="s">
        <v>71</v>
      </c>
      <c r="B105" s="24" t="s">
        <v>99</v>
      </c>
      <c r="C105" s="3">
        <f>C106+C112+C146+C175</f>
        <v>562720651.4200001</v>
      </c>
      <c r="D105" s="4">
        <f t="shared" si="1"/>
        <v>26504148.579999924</v>
      </c>
      <c r="E105" s="3">
        <f>E106+E112+E146+E175</f>
        <v>589224800</v>
      </c>
    </row>
    <row r="106" spans="1:5" ht="37.5" customHeight="1">
      <c r="A106" s="23" t="s">
        <v>225</v>
      </c>
      <c r="B106" s="24" t="s">
        <v>165</v>
      </c>
      <c r="C106" s="3">
        <f>C107+C109+C110+C111</f>
        <v>148569300</v>
      </c>
      <c r="D106" s="4">
        <f t="shared" si="1"/>
        <v>38999400</v>
      </c>
      <c r="E106" s="3">
        <f>E107+E109+E110+E111</f>
        <v>187568700</v>
      </c>
    </row>
    <row r="107" spans="1:6" ht="54" customHeight="1">
      <c r="A107" s="25" t="s">
        <v>226</v>
      </c>
      <c r="B107" s="6" t="s">
        <v>279</v>
      </c>
      <c r="C107" s="1">
        <f>C108</f>
        <v>148569300</v>
      </c>
      <c r="D107" s="2">
        <f t="shared" si="1"/>
        <v>38999400</v>
      </c>
      <c r="E107" s="1">
        <f>E108</f>
        <v>187568700</v>
      </c>
      <c r="F107" s="8">
        <v>801</v>
      </c>
    </row>
    <row r="108" spans="1:6" ht="86.25" customHeight="1">
      <c r="A108" s="25" t="s">
        <v>226</v>
      </c>
      <c r="B108" s="31" t="s">
        <v>201</v>
      </c>
      <c r="C108" s="1">
        <v>148569300</v>
      </c>
      <c r="D108" s="2">
        <f t="shared" si="1"/>
        <v>38999400</v>
      </c>
      <c r="E108" s="1">
        <v>187568700</v>
      </c>
      <c r="F108" s="8">
        <v>801</v>
      </c>
    </row>
    <row r="109" spans="1:6" ht="36" customHeight="1" hidden="1">
      <c r="A109" s="32" t="s">
        <v>179</v>
      </c>
      <c r="B109" s="6" t="s">
        <v>98</v>
      </c>
      <c r="C109" s="1"/>
      <c r="D109" s="2">
        <f t="shared" si="1"/>
        <v>0</v>
      </c>
      <c r="E109" s="1"/>
      <c r="F109" s="8">
        <v>2901</v>
      </c>
    </row>
    <row r="110" spans="1:5" ht="36" customHeight="1" hidden="1">
      <c r="A110" s="25" t="s">
        <v>148</v>
      </c>
      <c r="B110" s="6" t="s">
        <v>149</v>
      </c>
      <c r="C110" s="1"/>
      <c r="D110" s="2">
        <f t="shared" si="1"/>
        <v>0</v>
      </c>
      <c r="E110" s="1"/>
    </row>
    <row r="111" spans="1:5" ht="36" customHeight="1" hidden="1">
      <c r="A111" s="25" t="s">
        <v>73</v>
      </c>
      <c r="B111" s="6" t="s">
        <v>137</v>
      </c>
      <c r="C111" s="1">
        <v>0</v>
      </c>
      <c r="D111" s="2">
        <f t="shared" si="1"/>
        <v>0</v>
      </c>
      <c r="E111" s="1">
        <v>0</v>
      </c>
    </row>
    <row r="112" spans="1:6" ht="55.5" customHeight="1">
      <c r="A112" s="23" t="s">
        <v>227</v>
      </c>
      <c r="B112" s="24" t="s">
        <v>150</v>
      </c>
      <c r="C112" s="3">
        <f>C113+C118+C119+C120+C121+C122+C124+C125+C126+C131+C135+C137+C138</f>
        <v>130046151.42</v>
      </c>
      <c r="D112" s="4">
        <f t="shared" si="1"/>
        <v>1952348.5799999982</v>
      </c>
      <c r="E112" s="3">
        <f>E113+E118+E119+E120+E121+E122+E124+E125+E126+E131+E135+E137+E138</f>
        <v>131998500</v>
      </c>
      <c r="F112" s="33"/>
    </row>
    <row r="113" spans="1:5" ht="36" customHeight="1" hidden="1">
      <c r="A113" s="32" t="s">
        <v>247</v>
      </c>
      <c r="B113" s="6" t="s">
        <v>190</v>
      </c>
      <c r="C113" s="4">
        <f>C114+C115+C116+C117</f>
        <v>0</v>
      </c>
      <c r="D113" s="2">
        <f aca="true" t="shared" si="2" ref="D113:D142">E113-C113</f>
        <v>0</v>
      </c>
      <c r="E113" s="4">
        <f>E114+E115+E116+E117</f>
        <v>0</v>
      </c>
    </row>
    <row r="114" spans="1:6" ht="36" customHeight="1" hidden="1">
      <c r="A114" s="32" t="s">
        <v>247</v>
      </c>
      <c r="B114" s="34" t="s">
        <v>268</v>
      </c>
      <c r="C114" s="2"/>
      <c r="D114" s="2">
        <f t="shared" si="2"/>
        <v>0</v>
      </c>
      <c r="E114" s="2"/>
      <c r="F114" s="8">
        <v>2974</v>
      </c>
    </row>
    <row r="115" spans="1:6" ht="36" customHeight="1" hidden="1">
      <c r="A115" s="32" t="s">
        <v>247</v>
      </c>
      <c r="B115" s="6" t="s">
        <v>166</v>
      </c>
      <c r="C115" s="2">
        <v>0</v>
      </c>
      <c r="D115" s="2">
        <f t="shared" si="2"/>
        <v>0</v>
      </c>
      <c r="E115" s="2">
        <v>0</v>
      </c>
      <c r="F115" s="8">
        <v>911</v>
      </c>
    </row>
    <row r="116" spans="1:6" ht="36" customHeight="1" hidden="1">
      <c r="A116" s="32" t="s">
        <v>247</v>
      </c>
      <c r="B116" s="6" t="s">
        <v>167</v>
      </c>
      <c r="C116" s="2">
        <v>0</v>
      </c>
      <c r="D116" s="2">
        <f t="shared" si="2"/>
        <v>0</v>
      </c>
      <c r="E116" s="2">
        <v>0</v>
      </c>
      <c r="F116" s="8">
        <v>912</v>
      </c>
    </row>
    <row r="117" spans="1:6" ht="36" customHeight="1" hidden="1">
      <c r="A117" s="32" t="s">
        <v>247</v>
      </c>
      <c r="B117" s="6" t="s">
        <v>192</v>
      </c>
      <c r="C117" s="2"/>
      <c r="D117" s="2">
        <f t="shared" si="2"/>
        <v>0</v>
      </c>
      <c r="E117" s="2"/>
      <c r="F117" s="8" t="s">
        <v>191</v>
      </c>
    </row>
    <row r="118" spans="1:5" ht="99" customHeight="1" hidden="1">
      <c r="A118" s="25" t="s">
        <v>246</v>
      </c>
      <c r="B118" s="35" t="s">
        <v>245</v>
      </c>
      <c r="C118" s="2"/>
      <c r="D118" s="2">
        <f t="shared" si="2"/>
        <v>0</v>
      </c>
      <c r="E118" s="2"/>
    </row>
    <row r="119" spans="1:6" ht="99" customHeight="1">
      <c r="A119" s="25" t="s">
        <v>270</v>
      </c>
      <c r="B119" s="35" t="s">
        <v>280</v>
      </c>
      <c r="C119" s="2">
        <v>2699099.1</v>
      </c>
      <c r="D119" s="2">
        <f t="shared" si="2"/>
        <v>280700.8999999999</v>
      </c>
      <c r="E119" s="2">
        <v>2979800</v>
      </c>
      <c r="F119" s="9" t="s">
        <v>271</v>
      </c>
    </row>
    <row r="120" spans="1:8" ht="99" customHeight="1" hidden="1">
      <c r="A120" s="25" t="s">
        <v>272</v>
      </c>
      <c r="B120" s="36" t="s">
        <v>194</v>
      </c>
      <c r="C120" s="2"/>
      <c r="D120" s="2">
        <f t="shared" si="2"/>
        <v>0</v>
      </c>
      <c r="E120" s="2"/>
      <c r="H120" s="8" t="s">
        <v>195</v>
      </c>
    </row>
    <row r="121" spans="1:5" ht="99" customHeight="1">
      <c r="A121" s="25" t="s">
        <v>275</v>
      </c>
      <c r="B121" s="37" t="s">
        <v>276</v>
      </c>
      <c r="C121" s="2">
        <v>54786498.98</v>
      </c>
      <c r="D121" s="2">
        <f t="shared" si="2"/>
        <v>-5548398.979999997</v>
      </c>
      <c r="E121" s="2">
        <v>49238100</v>
      </c>
    </row>
    <row r="122" spans="1:5" ht="99" customHeight="1" hidden="1">
      <c r="A122" s="25" t="s">
        <v>273</v>
      </c>
      <c r="B122" s="38" t="s">
        <v>281</v>
      </c>
      <c r="C122" s="4">
        <f>C123</f>
        <v>0</v>
      </c>
      <c r="D122" s="4">
        <f t="shared" si="2"/>
        <v>0</v>
      </c>
      <c r="E122" s="4">
        <f>E123</f>
        <v>0</v>
      </c>
    </row>
    <row r="123" spans="1:5" ht="99" customHeight="1" hidden="1">
      <c r="A123" s="25" t="s">
        <v>273</v>
      </c>
      <c r="B123" s="39" t="s">
        <v>269</v>
      </c>
      <c r="C123" s="2">
        <v>0</v>
      </c>
      <c r="D123" s="2">
        <f>E123-C123</f>
        <v>0</v>
      </c>
      <c r="E123" s="2">
        <v>0</v>
      </c>
    </row>
    <row r="124" spans="1:8" ht="75.75" customHeight="1">
      <c r="A124" s="25" t="s">
        <v>249</v>
      </c>
      <c r="B124" s="40" t="s">
        <v>250</v>
      </c>
      <c r="C124" s="2">
        <v>1769350.74</v>
      </c>
      <c r="D124" s="2">
        <f>E124-C124</f>
        <v>-1167550.74</v>
      </c>
      <c r="E124" s="2">
        <v>601800</v>
      </c>
      <c r="H124" s="8" t="s">
        <v>264</v>
      </c>
    </row>
    <row r="125" spans="1:8" ht="47.25">
      <c r="A125" s="25" t="s">
        <v>265</v>
      </c>
      <c r="B125" s="6" t="s">
        <v>266</v>
      </c>
      <c r="C125" s="2">
        <v>2793699.45</v>
      </c>
      <c r="D125" s="2">
        <f t="shared" si="2"/>
        <v>-1386699.4500000002</v>
      </c>
      <c r="E125" s="2">
        <v>1407000</v>
      </c>
      <c r="H125" s="8" t="s">
        <v>267</v>
      </c>
    </row>
    <row r="126" spans="1:5" ht="31.5">
      <c r="A126" s="25" t="s">
        <v>251</v>
      </c>
      <c r="B126" s="6" t="s">
        <v>282</v>
      </c>
      <c r="C126" s="4">
        <f>C127+C128+C129+C130</f>
        <v>0</v>
      </c>
      <c r="D126" s="4">
        <f t="shared" si="2"/>
        <v>5887200</v>
      </c>
      <c r="E126" s="4">
        <f>E127+E128+E129+E130</f>
        <v>5887200</v>
      </c>
    </row>
    <row r="127" spans="1:5" ht="99" customHeight="1">
      <c r="A127" s="25" t="s">
        <v>251</v>
      </c>
      <c r="B127" s="39" t="s">
        <v>298</v>
      </c>
      <c r="C127" s="2"/>
      <c r="D127" s="2">
        <f t="shared" si="2"/>
        <v>5887200</v>
      </c>
      <c r="E127" s="2">
        <v>5887200</v>
      </c>
    </row>
    <row r="128" spans="1:8" ht="90.75" customHeight="1" hidden="1">
      <c r="A128" s="25" t="s">
        <v>251</v>
      </c>
      <c r="B128" s="25" t="s">
        <v>252</v>
      </c>
      <c r="C128" s="2">
        <v>0</v>
      </c>
      <c r="D128" s="2">
        <f t="shared" si="2"/>
        <v>0</v>
      </c>
      <c r="E128" s="2">
        <v>0</v>
      </c>
      <c r="H128" s="8" t="s">
        <v>255</v>
      </c>
    </row>
    <row r="129" spans="1:5" ht="99" customHeight="1" hidden="1">
      <c r="A129" s="25" t="s">
        <v>251</v>
      </c>
      <c r="B129" s="25" t="s">
        <v>253</v>
      </c>
      <c r="C129" s="2"/>
      <c r="D129" s="2">
        <f t="shared" si="2"/>
        <v>0</v>
      </c>
      <c r="E129" s="2"/>
    </row>
    <row r="130" spans="1:5" ht="99" customHeight="1" hidden="1">
      <c r="A130" s="25" t="s">
        <v>251</v>
      </c>
      <c r="B130" s="25" t="s">
        <v>254</v>
      </c>
      <c r="C130" s="2"/>
      <c r="D130" s="2">
        <f t="shared" si="2"/>
        <v>0</v>
      </c>
      <c r="E130" s="2"/>
    </row>
    <row r="131" spans="1:5" ht="99" customHeight="1" hidden="1">
      <c r="A131" s="25" t="s">
        <v>228</v>
      </c>
      <c r="B131" s="6" t="s">
        <v>193</v>
      </c>
      <c r="C131" s="4">
        <f>C132+C133+C134</f>
        <v>0</v>
      </c>
      <c r="D131" s="2">
        <f t="shared" si="2"/>
        <v>0</v>
      </c>
      <c r="E131" s="4">
        <f>E132+E133+E134</f>
        <v>0</v>
      </c>
    </row>
    <row r="132" spans="1:8" ht="99" customHeight="1" hidden="1">
      <c r="A132" s="25" t="s">
        <v>228</v>
      </c>
      <c r="B132" s="41" t="s">
        <v>200</v>
      </c>
      <c r="C132" s="2"/>
      <c r="D132" s="2">
        <f t="shared" si="2"/>
        <v>0</v>
      </c>
      <c r="E132" s="2"/>
      <c r="H132" s="8" t="s">
        <v>191</v>
      </c>
    </row>
    <row r="133" spans="1:6" ht="99" customHeight="1" hidden="1">
      <c r="A133" s="25" t="s">
        <v>228</v>
      </c>
      <c r="B133" s="6" t="s">
        <v>193</v>
      </c>
      <c r="C133" s="2"/>
      <c r="D133" s="2">
        <f t="shared" si="2"/>
        <v>0</v>
      </c>
      <c r="E133" s="2"/>
      <c r="F133" s="8">
        <v>2933</v>
      </c>
    </row>
    <row r="134" spans="1:5" ht="99" customHeight="1" hidden="1">
      <c r="A134" s="25" t="s">
        <v>228</v>
      </c>
      <c r="B134" s="40" t="s">
        <v>222</v>
      </c>
      <c r="C134" s="2"/>
      <c r="D134" s="2">
        <f t="shared" si="2"/>
        <v>0</v>
      </c>
      <c r="E134" s="2"/>
    </row>
    <row r="135" spans="1:6" ht="99" customHeight="1" hidden="1">
      <c r="A135" s="25" t="s">
        <v>243</v>
      </c>
      <c r="B135" s="40" t="s">
        <v>244</v>
      </c>
      <c r="C135" s="2">
        <f>C136</f>
        <v>0</v>
      </c>
      <c r="D135" s="2">
        <f t="shared" si="2"/>
        <v>0</v>
      </c>
      <c r="E135" s="2">
        <f>E136</f>
        <v>0</v>
      </c>
      <c r="F135" s="8">
        <v>347</v>
      </c>
    </row>
    <row r="136" spans="1:6" ht="99" customHeight="1" hidden="1">
      <c r="A136" s="25" t="s">
        <v>243</v>
      </c>
      <c r="B136" s="15" t="s">
        <v>221</v>
      </c>
      <c r="C136" s="2">
        <v>0</v>
      </c>
      <c r="D136" s="2">
        <f t="shared" si="2"/>
        <v>0</v>
      </c>
      <c r="E136" s="2">
        <v>0</v>
      </c>
      <c r="F136" s="8" t="s">
        <v>263</v>
      </c>
    </row>
    <row r="137" spans="1:5" ht="47.25">
      <c r="A137" s="25" t="s">
        <v>277</v>
      </c>
      <c r="B137" s="15" t="s">
        <v>278</v>
      </c>
      <c r="C137" s="2">
        <v>2041194.65</v>
      </c>
      <c r="D137" s="2">
        <f t="shared" si="2"/>
        <v>-1494594.65</v>
      </c>
      <c r="E137" s="2">
        <v>546600</v>
      </c>
    </row>
    <row r="138" spans="1:5" ht="31.5">
      <c r="A138" s="32" t="s">
        <v>229</v>
      </c>
      <c r="B138" s="6" t="s">
        <v>106</v>
      </c>
      <c r="C138" s="3">
        <f>C139+C140+C141+C142+C143+C144+C145</f>
        <v>65956308.5</v>
      </c>
      <c r="D138" s="2">
        <f t="shared" si="2"/>
        <v>5381691.5</v>
      </c>
      <c r="E138" s="3">
        <f>E139+E140+E141+E142+E143+E144+E145</f>
        <v>71338000</v>
      </c>
    </row>
    <row r="139" spans="1:6" ht="63.75" customHeight="1">
      <c r="A139" s="32" t="s">
        <v>229</v>
      </c>
      <c r="B139" s="42" t="s">
        <v>186</v>
      </c>
      <c r="C139" s="2">
        <v>1560900</v>
      </c>
      <c r="D139" s="2">
        <f t="shared" si="2"/>
        <v>-165100</v>
      </c>
      <c r="E139" s="2">
        <v>1395800</v>
      </c>
      <c r="F139" s="8">
        <v>966</v>
      </c>
    </row>
    <row r="140" spans="1:6" ht="114" customHeight="1">
      <c r="A140" s="32" t="s">
        <v>229</v>
      </c>
      <c r="B140" s="42" t="s">
        <v>294</v>
      </c>
      <c r="C140" s="2">
        <v>0</v>
      </c>
      <c r="D140" s="2">
        <f t="shared" si="2"/>
        <v>27000</v>
      </c>
      <c r="E140" s="2">
        <v>27000</v>
      </c>
      <c r="F140" s="43">
        <v>995</v>
      </c>
    </row>
    <row r="141" spans="1:6" ht="81.75" customHeight="1">
      <c r="A141" s="32" t="s">
        <v>229</v>
      </c>
      <c r="B141" s="6" t="s">
        <v>262</v>
      </c>
      <c r="C141" s="2">
        <v>10000</v>
      </c>
      <c r="D141" s="2">
        <f t="shared" si="2"/>
        <v>-100</v>
      </c>
      <c r="E141" s="2">
        <v>9900</v>
      </c>
      <c r="F141" s="43">
        <v>2904</v>
      </c>
    </row>
    <row r="142" spans="1:6" ht="71.25" customHeight="1">
      <c r="A142" s="32" t="s">
        <v>229</v>
      </c>
      <c r="B142" s="39" t="s">
        <v>274</v>
      </c>
      <c r="C142" s="2">
        <v>61136800</v>
      </c>
      <c r="D142" s="2">
        <f t="shared" si="2"/>
        <v>4256500</v>
      </c>
      <c r="E142" s="2">
        <v>65393300</v>
      </c>
      <c r="F142" s="43">
        <v>2938</v>
      </c>
    </row>
    <row r="143" spans="1:6" ht="141.75" customHeight="1">
      <c r="A143" s="32" t="s">
        <v>229</v>
      </c>
      <c r="B143" s="44" t="s">
        <v>220</v>
      </c>
      <c r="C143" s="2">
        <v>1400000</v>
      </c>
      <c r="D143" s="2">
        <f>E143-C143</f>
        <v>524000</v>
      </c>
      <c r="E143" s="2">
        <v>1924000</v>
      </c>
      <c r="F143" s="43">
        <v>2975</v>
      </c>
    </row>
    <row r="144" spans="1:6" ht="57" customHeight="1">
      <c r="A144" s="32" t="s">
        <v>229</v>
      </c>
      <c r="B144" s="6" t="s">
        <v>313</v>
      </c>
      <c r="C144" s="2"/>
      <c r="D144" s="2">
        <f>E144-C144</f>
        <v>500000</v>
      </c>
      <c r="E144" s="2">
        <v>500000</v>
      </c>
      <c r="F144" s="43"/>
    </row>
    <row r="145" spans="1:6" ht="84.75" customHeight="1">
      <c r="A145" s="32" t="s">
        <v>229</v>
      </c>
      <c r="B145" s="6" t="s">
        <v>283</v>
      </c>
      <c r="C145" s="2">
        <v>1848608.5</v>
      </c>
      <c r="D145" s="2">
        <f>E145-C145</f>
        <v>239391.5</v>
      </c>
      <c r="E145" s="2">
        <v>2088000</v>
      </c>
      <c r="F145" s="43">
        <v>2951</v>
      </c>
    </row>
    <row r="146" spans="1:5" ht="36" customHeight="1">
      <c r="A146" s="23" t="s">
        <v>230</v>
      </c>
      <c r="B146" s="24" t="s">
        <v>168</v>
      </c>
      <c r="C146" s="3">
        <f>C147+C157+C162+C164+C165+C167+C169+C170+C171+C172+C174+C173</f>
        <v>260204800</v>
      </c>
      <c r="D146" s="4">
        <f aca="true" t="shared" si="3" ref="D146:D179">E146-C146</f>
        <v>-1214600</v>
      </c>
      <c r="E146" s="3">
        <f>E147+E157+E162+E164+E165+E167+E169+E170+E171+E172+E174+E173</f>
        <v>258990200</v>
      </c>
    </row>
    <row r="147" spans="1:5" ht="51.75" customHeight="1">
      <c r="A147" s="32" t="s">
        <v>231</v>
      </c>
      <c r="B147" s="6" t="s">
        <v>108</v>
      </c>
      <c r="C147" s="3">
        <f>C148+C149+C150+C151+C152+C153+C154+C155+C156+C158+C159+C160+C161</f>
        <v>256448900</v>
      </c>
      <c r="D147" s="4">
        <f t="shared" si="3"/>
        <v>-1342500</v>
      </c>
      <c r="E147" s="3">
        <f>E148+E149+E150+E151+E152+E153+E154+E155+E156+E158+E159+E160+E161</f>
        <v>255106400</v>
      </c>
    </row>
    <row r="148" spans="1:6" ht="182.25" customHeight="1">
      <c r="A148" s="32" t="s">
        <v>231</v>
      </c>
      <c r="B148" s="45" t="s">
        <v>204</v>
      </c>
      <c r="C148" s="2">
        <v>243284000</v>
      </c>
      <c r="D148" s="2">
        <f t="shared" si="3"/>
        <v>0</v>
      </c>
      <c r="E148" s="2">
        <v>243284000</v>
      </c>
      <c r="F148" s="8">
        <v>934</v>
      </c>
    </row>
    <row r="149" spans="1:6" ht="36" customHeight="1" hidden="1">
      <c r="A149" s="32" t="s">
        <v>231</v>
      </c>
      <c r="B149" s="45" t="s">
        <v>184</v>
      </c>
      <c r="C149" s="2"/>
      <c r="D149" s="2">
        <f t="shared" si="3"/>
        <v>0</v>
      </c>
      <c r="E149" s="2"/>
      <c r="F149" s="8">
        <v>937</v>
      </c>
    </row>
    <row r="150" spans="1:6" ht="69" customHeight="1">
      <c r="A150" s="32" t="s">
        <v>231</v>
      </c>
      <c r="B150" s="45" t="s">
        <v>207</v>
      </c>
      <c r="C150" s="2">
        <v>58800</v>
      </c>
      <c r="D150" s="2">
        <f t="shared" si="3"/>
        <v>-100</v>
      </c>
      <c r="E150" s="2">
        <v>58700</v>
      </c>
      <c r="F150" s="8">
        <v>967</v>
      </c>
    </row>
    <row r="151" spans="1:6" ht="99" customHeight="1">
      <c r="A151" s="32" t="s">
        <v>231</v>
      </c>
      <c r="B151" s="6" t="s">
        <v>208</v>
      </c>
      <c r="C151" s="2">
        <v>223000</v>
      </c>
      <c r="D151" s="2">
        <f t="shared" si="3"/>
        <v>-8500</v>
      </c>
      <c r="E151" s="2">
        <v>214500</v>
      </c>
      <c r="F151" s="8">
        <v>955</v>
      </c>
    </row>
    <row r="152" spans="1:6" ht="111" customHeight="1">
      <c r="A152" s="32" t="s">
        <v>231</v>
      </c>
      <c r="B152" s="46" t="s">
        <v>205</v>
      </c>
      <c r="C152" s="2">
        <v>692300</v>
      </c>
      <c r="D152" s="2">
        <f t="shared" si="3"/>
        <v>90400</v>
      </c>
      <c r="E152" s="2">
        <v>782700</v>
      </c>
      <c r="F152" s="8">
        <v>940</v>
      </c>
    </row>
    <row r="153" spans="1:6" ht="82.5" customHeight="1">
      <c r="A153" s="32" t="s">
        <v>231</v>
      </c>
      <c r="B153" s="45" t="s">
        <v>206</v>
      </c>
      <c r="C153" s="2">
        <v>1407000</v>
      </c>
      <c r="D153" s="2">
        <f t="shared" si="3"/>
        <v>60000</v>
      </c>
      <c r="E153" s="2">
        <v>1467000</v>
      </c>
      <c r="F153" s="8">
        <v>945</v>
      </c>
    </row>
    <row r="154" spans="1:6" ht="125.25" customHeight="1">
      <c r="A154" s="32" t="s">
        <v>231</v>
      </c>
      <c r="B154" s="6" t="s">
        <v>211</v>
      </c>
      <c r="C154" s="2">
        <v>93100</v>
      </c>
      <c r="D154" s="2">
        <f t="shared" si="3"/>
        <v>11400</v>
      </c>
      <c r="E154" s="2">
        <v>104500</v>
      </c>
      <c r="F154" s="8">
        <v>2962</v>
      </c>
    </row>
    <row r="155" spans="1:6" ht="85.5" customHeight="1">
      <c r="A155" s="32" t="s">
        <v>231</v>
      </c>
      <c r="B155" s="6" t="s">
        <v>210</v>
      </c>
      <c r="C155" s="2">
        <v>61800</v>
      </c>
      <c r="D155" s="2">
        <f t="shared" si="3"/>
        <v>-4000</v>
      </c>
      <c r="E155" s="2">
        <v>57800</v>
      </c>
      <c r="F155" s="8">
        <v>949</v>
      </c>
    </row>
    <row r="156" spans="1:6" ht="115.5" customHeight="1">
      <c r="A156" s="32" t="s">
        <v>231</v>
      </c>
      <c r="B156" s="6" t="s">
        <v>223</v>
      </c>
      <c r="C156" s="2">
        <v>1654900</v>
      </c>
      <c r="D156" s="2">
        <f t="shared" si="3"/>
        <v>-1481900</v>
      </c>
      <c r="E156" s="2">
        <v>173000</v>
      </c>
      <c r="F156" s="8">
        <v>2969</v>
      </c>
    </row>
    <row r="157" spans="1:5" ht="60" customHeight="1" hidden="1">
      <c r="A157" s="25" t="s">
        <v>74</v>
      </c>
      <c r="B157" s="6" t="s">
        <v>107</v>
      </c>
      <c r="C157" s="2"/>
      <c r="D157" s="2">
        <f t="shared" si="3"/>
        <v>0</v>
      </c>
      <c r="E157" s="2"/>
    </row>
    <row r="158" spans="1:6" ht="60" customHeight="1">
      <c r="A158" s="32" t="s">
        <v>231</v>
      </c>
      <c r="B158" s="6" t="s">
        <v>203</v>
      </c>
      <c r="C158" s="2">
        <v>1522800</v>
      </c>
      <c r="D158" s="2">
        <f t="shared" si="3"/>
        <v>0</v>
      </c>
      <c r="E158" s="2">
        <v>1522800</v>
      </c>
      <c r="F158" s="8">
        <v>936</v>
      </c>
    </row>
    <row r="159" spans="1:6" ht="102.75" customHeight="1">
      <c r="A159" s="25" t="s">
        <v>231</v>
      </c>
      <c r="B159" s="6" t="s">
        <v>202</v>
      </c>
      <c r="C159" s="2">
        <v>6606500</v>
      </c>
      <c r="D159" s="2">
        <f t="shared" si="3"/>
        <v>-9800</v>
      </c>
      <c r="E159" s="2">
        <v>6596700</v>
      </c>
      <c r="F159" s="8">
        <v>0</v>
      </c>
    </row>
    <row r="160" spans="1:6" ht="114" customHeight="1">
      <c r="A160" s="32" t="s">
        <v>231</v>
      </c>
      <c r="B160" s="6" t="s">
        <v>314</v>
      </c>
      <c r="C160" s="2">
        <v>422800</v>
      </c>
      <c r="D160" s="2">
        <f t="shared" si="3"/>
        <v>0</v>
      </c>
      <c r="E160" s="2">
        <v>422800</v>
      </c>
      <c r="F160" s="8">
        <v>2941</v>
      </c>
    </row>
    <row r="161" spans="1:6" ht="111" customHeight="1">
      <c r="A161" s="32" t="s">
        <v>231</v>
      </c>
      <c r="B161" s="6" t="s">
        <v>188</v>
      </c>
      <c r="C161" s="2">
        <v>421900</v>
      </c>
      <c r="D161" s="2">
        <f t="shared" si="3"/>
        <v>0</v>
      </c>
      <c r="E161" s="2">
        <v>421900</v>
      </c>
      <c r="F161" s="8">
        <v>942</v>
      </c>
    </row>
    <row r="162" spans="1:5" ht="107.25" customHeight="1">
      <c r="A162" s="32" t="s">
        <v>232</v>
      </c>
      <c r="B162" s="6" t="s">
        <v>169</v>
      </c>
      <c r="C162" s="4">
        <f>C163</f>
        <v>3744400</v>
      </c>
      <c r="D162" s="4">
        <f t="shared" si="3"/>
        <v>-128900</v>
      </c>
      <c r="E162" s="4">
        <f>E163</f>
        <v>3615500</v>
      </c>
    </row>
    <row r="163" spans="1:6" ht="108" customHeight="1">
      <c r="A163" s="32" t="s">
        <v>232</v>
      </c>
      <c r="B163" s="45" t="s">
        <v>215</v>
      </c>
      <c r="C163" s="2">
        <v>3744400</v>
      </c>
      <c r="D163" s="2">
        <f t="shared" si="3"/>
        <v>-128900</v>
      </c>
      <c r="E163" s="2">
        <v>3615500</v>
      </c>
      <c r="F163" s="8">
        <v>2935</v>
      </c>
    </row>
    <row r="164" spans="1:5" ht="111.75" customHeight="1" hidden="1">
      <c r="A164" s="25" t="s">
        <v>75</v>
      </c>
      <c r="B164" s="6" t="s">
        <v>133</v>
      </c>
      <c r="C164" s="2">
        <v>0</v>
      </c>
      <c r="D164" s="2">
        <f t="shared" si="3"/>
        <v>0</v>
      </c>
      <c r="E164" s="2">
        <v>0</v>
      </c>
    </row>
    <row r="165" spans="1:6" ht="60" customHeight="1" hidden="1">
      <c r="A165" s="23" t="s">
        <v>76</v>
      </c>
      <c r="B165" s="24" t="s">
        <v>134</v>
      </c>
      <c r="C165" s="4">
        <f>C166</f>
        <v>0</v>
      </c>
      <c r="D165" s="4">
        <f t="shared" si="3"/>
        <v>0</v>
      </c>
      <c r="E165" s="4">
        <f>E166</f>
        <v>0</v>
      </c>
      <c r="F165" s="33"/>
    </row>
    <row r="166" spans="1:6" ht="60" customHeight="1" hidden="1">
      <c r="A166" s="25" t="s">
        <v>76</v>
      </c>
      <c r="B166" s="25" t="s">
        <v>151</v>
      </c>
      <c r="C166" s="2">
        <v>0</v>
      </c>
      <c r="D166" s="2">
        <f t="shared" si="3"/>
        <v>0</v>
      </c>
      <c r="E166" s="2">
        <v>0</v>
      </c>
      <c r="F166" s="33">
        <v>936</v>
      </c>
    </row>
    <row r="167" spans="1:5" ht="60" customHeight="1" hidden="1">
      <c r="A167" s="25" t="s">
        <v>77</v>
      </c>
      <c r="B167" s="6" t="s">
        <v>135</v>
      </c>
      <c r="C167" s="2">
        <v>0</v>
      </c>
      <c r="D167" s="2">
        <f t="shared" si="3"/>
        <v>0</v>
      </c>
      <c r="E167" s="2">
        <v>0</v>
      </c>
    </row>
    <row r="168" spans="1:5" ht="60" customHeight="1" hidden="1">
      <c r="A168" s="25" t="s">
        <v>78</v>
      </c>
      <c r="B168" s="6" t="s">
        <v>136</v>
      </c>
      <c r="C168" s="2"/>
      <c r="D168" s="2">
        <f t="shared" si="3"/>
        <v>0</v>
      </c>
      <c r="E168" s="2"/>
    </row>
    <row r="169" spans="1:5" ht="60" customHeight="1" hidden="1">
      <c r="A169" s="25" t="s">
        <v>91</v>
      </c>
      <c r="B169" s="6" t="s">
        <v>170</v>
      </c>
      <c r="C169" s="2"/>
      <c r="D169" s="2">
        <f t="shared" si="3"/>
        <v>0</v>
      </c>
      <c r="E169" s="2"/>
    </row>
    <row r="170" spans="1:6" ht="60" customHeight="1" hidden="1">
      <c r="A170" s="32" t="s">
        <v>233</v>
      </c>
      <c r="B170" s="6" t="s">
        <v>214</v>
      </c>
      <c r="C170" s="2">
        <v>0</v>
      </c>
      <c r="D170" s="2">
        <f>E170-C170</f>
        <v>0</v>
      </c>
      <c r="E170" s="2">
        <v>0</v>
      </c>
      <c r="F170" s="8">
        <v>365</v>
      </c>
    </row>
    <row r="171" spans="1:6" ht="66.75" customHeight="1">
      <c r="A171" s="25" t="s">
        <v>234</v>
      </c>
      <c r="B171" s="6" t="s">
        <v>187</v>
      </c>
      <c r="C171" s="2">
        <v>11500</v>
      </c>
      <c r="D171" s="2">
        <f>E171-C171</f>
        <v>-1200</v>
      </c>
      <c r="E171" s="2">
        <v>10300</v>
      </c>
      <c r="F171" s="8">
        <v>370</v>
      </c>
    </row>
    <row r="172" spans="1:6" ht="66.75" customHeight="1" hidden="1">
      <c r="A172" s="32" t="s">
        <v>235</v>
      </c>
      <c r="B172" s="47" t="s">
        <v>212</v>
      </c>
      <c r="C172" s="2"/>
      <c r="D172" s="2">
        <f t="shared" si="3"/>
        <v>0</v>
      </c>
      <c r="E172" s="2"/>
      <c r="F172" s="8">
        <v>200</v>
      </c>
    </row>
    <row r="173" spans="1:6" ht="66.75" customHeight="1" hidden="1">
      <c r="A173" s="32" t="s">
        <v>236</v>
      </c>
      <c r="B173" s="37" t="s">
        <v>213</v>
      </c>
      <c r="C173" s="2"/>
      <c r="D173" s="2">
        <f t="shared" si="3"/>
        <v>0</v>
      </c>
      <c r="E173" s="2"/>
      <c r="F173" s="8" t="s">
        <v>189</v>
      </c>
    </row>
    <row r="174" spans="1:6" ht="54" customHeight="1">
      <c r="A174" s="32" t="s">
        <v>295</v>
      </c>
      <c r="B174" s="6" t="s">
        <v>296</v>
      </c>
      <c r="C174" s="2">
        <v>0</v>
      </c>
      <c r="D174" s="48">
        <f t="shared" si="3"/>
        <v>258000</v>
      </c>
      <c r="E174" s="2">
        <v>258000</v>
      </c>
      <c r="F174" s="14" t="s">
        <v>297</v>
      </c>
    </row>
    <row r="175" spans="1:5" ht="23.25" customHeight="1">
      <c r="A175" s="25" t="s">
        <v>284</v>
      </c>
      <c r="B175" s="24" t="s">
        <v>171</v>
      </c>
      <c r="C175" s="3">
        <f>C176+C177+C178</f>
        <v>23900400</v>
      </c>
      <c r="D175" s="49">
        <f t="shared" si="3"/>
        <v>-13233000</v>
      </c>
      <c r="E175" s="3">
        <f>E176+E177+E178</f>
        <v>10667400</v>
      </c>
    </row>
    <row r="176" spans="1:5" ht="70.5" customHeight="1">
      <c r="A176" s="25" t="s">
        <v>315</v>
      </c>
      <c r="B176" s="51" t="s">
        <v>316</v>
      </c>
      <c r="C176" s="3"/>
      <c r="D176" s="48">
        <f t="shared" si="3"/>
        <v>1800</v>
      </c>
      <c r="E176" s="1">
        <v>1800</v>
      </c>
    </row>
    <row r="177" spans="1:6" ht="81" customHeight="1">
      <c r="A177" s="25" t="s">
        <v>285</v>
      </c>
      <c r="B177" s="52" t="s">
        <v>286</v>
      </c>
      <c r="C177" s="2">
        <v>23900400</v>
      </c>
      <c r="D177" s="48">
        <f t="shared" si="3"/>
        <v>-23900400</v>
      </c>
      <c r="E177" s="2">
        <v>0</v>
      </c>
      <c r="F177" s="8" t="s">
        <v>287</v>
      </c>
    </row>
    <row r="178" spans="1:6" ht="85.5" customHeight="1">
      <c r="A178" s="25" t="s">
        <v>288</v>
      </c>
      <c r="B178" s="7" t="s">
        <v>289</v>
      </c>
      <c r="C178" s="2"/>
      <c r="D178" s="50">
        <f t="shared" si="3"/>
        <v>10665600</v>
      </c>
      <c r="E178" s="2">
        <v>10665600</v>
      </c>
      <c r="F178" s="8" t="s">
        <v>290</v>
      </c>
    </row>
    <row r="179" spans="1:5" ht="36" customHeight="1">
      <c r="A179" s="23"/>
      <c r="B179" s="24" t="s">
        <v>138</v>
      </c>
      <c r="C179" s="3">
        <f>C9+C104</f>
        <v>702299651.4200001</v>
      </c>
      <c r="D179" s="49">
        <f t="shared" si="3"/>
        <v>36957682.57999992</v>
      </c>
      <c r="E179" s="3">
        <f>E9+E104</f>
        <v>739257334</v>
      </c>
    </row>
  </sheetData>
  <sheetProtection/>
  <mergeCells count="1">
    <mergeCell ref="A6:E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  <rowBreaks count="1" manualBreakCount="1">
    <brk id="1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Fin_67</cp:lastModifiedBy>
  <cp:lastPrinted>2020-11-12T09:13:43Z</cp:lastPrinted>
  <dcterms:created xsi:type="dcterms:W3CDTF">1996-10-08T23:32:33Z</dcterms:created>
  <dcterms:modified xsi:type="dcterms:W3CDTF">2020-11-12T09:14:52Z</dcterms:modified>
  <cp:category/>
  <cp:version/>
  <cp:contentType/>
  <cp:contentStatus/>
</cp:coreProperties>
</file>