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105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<sst xmlns="http://schemas.openxmlformats.org/spreadsheetml/2006/main" count="444" uniqueCount="392">
  <si>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</si>
  <si>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</si>
  <si>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</si>
  <si>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</si>
  <si>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</si>
  <si>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</si>
  <si>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</si>
  <si>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</si>
  <si>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</si>
  <si>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</si>
  <si>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</si>
  <si>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</si>
  <si>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</si>
  <si>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</si>
  <si>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</si>
  <si>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</si>
  <si>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</si>
  <si>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</si>
  <si>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</si>
  <si>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</si>
  <si>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</si>
  <si>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</si>
  <si>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</si>
  <si>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</si>
  <si>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</si>
  <si>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</si>
  <si>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</si>
  <si>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</si>
  <si>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</si>
  <si>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</si>
  <si>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</si>
  <si>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</si>
  <si>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</si>
  <si>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</si>
  <si>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</si>
  <si>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</si>
  <si>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</si>
  <si>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</si>
  <si>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</si>
  <si>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</si>
  <si>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</si>
  <si>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</si>
  <si>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</si>
  <si>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</si>
  <si>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</si>
  <si>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</si>
  <si>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</si>
  <si>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</si>
  <si>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</si>
  <si>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</si>
  <si>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</si>
  <si>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</si>
  <si>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</si>
  <si>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</si>
  <si>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</si>
  <si>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</si>
  <si>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</si>
  <si>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</si>
  <si>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</si>
  <si>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</si>
  <si>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</si>
  <si>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</si>
  <si>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</si>
  <si>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</si>
  <si>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</si>
  <si>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</si>
  <si>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</si>
  <si>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</si>
  <si>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</si>
  <si>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</si>
  <si>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</si>
  <si>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</si>
  <si>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</si>
  <si>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</si>
  <si>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</si>
  <si>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</si>
  <si>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</si>
  <si>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</si>
  <si>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</si>
  <si>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</si>
  <si>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</si>
  <si>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</si>
  <si>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</si>
  <si>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</si>
  <si>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</si>
  <si>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</si>
  <si>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</si>
  <si>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</si>
  <si>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</si>
  <si>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</si>
  <si>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</si>
  <si>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092 2 02 03020 05 0000 151</t>
  </si>
  <si>
    <t>092 2 02 03021 05 0000 151</t>
  </si>
  <si>
    <t>092 2 02 03022 05 0000 151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</si>
  <si>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</si>
  <si>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</si>
  <si>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</si>
  <si>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</si>
  <si>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</si>
  <si>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092 2 02 03999 05 0000 151</t>
  </si>
  <si>
    <t>092 2 02 04012 05 0000 151</t>
  </si>
  <si>
    <t>092 2 02 04014 05 0000 151</t>
  </si>
  <si>
    <t>092 2 02 04025 05 0000 151</t>
  </si>
  <si>
    <t>092 2 02 04026 05 0000 151</t>
  </si>
  <si>
    <t>092 2 02 04029 05 0000 151</t>
  </si>
  <si>
    <t>092 2 02 04999 05 0000 151</t>
  </si>
  <si>
    <t>092 2 02 09000 00 0000 151</t>
  </si>
  <si>
    <t>092 2 02 09014 05 0000 151</t>
  </si>
  <si>
    <t>092 2 02 09024 05 0000 151</t>
  </si>
  <si>
    <t>092 2 02 09065 05 0000 151</t>
  </si>
  <si>
    <t>092 2 02 09072 05 0000 151</t>
  </si>
  <si>
    <t>092 2 08 00000 00 0000 180</t>
  </si>
  <si>
    <t>092 2 08 05000 05 0000 180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</si>
  <si>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</si>
  <si>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</si>
  <si>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</si>
  <si>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</si>
  <si>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</si>
  <si>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</si>
  <si>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</si>
  <si>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</si>
  <si>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</si>
  <si>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</si>
  <si>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</si>
  <si>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</si>
  <si>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</si>
  <si>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</si>
  <si>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</si>
  <si>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</si>
  <si>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</si>
  <si>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</si>
  <si>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</si>
  <si>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</si>
  <si>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</si>
  <si>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</si>
  <si>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</si>
  <si>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</si>
  <si>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</si>
  <si>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</si>
  <si>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</si>
  <si>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</si>
  <si>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</si>
  <si>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</si>
  <si>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</si>
  <si>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</si>
  <si>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</si>
  <si>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</si>
  <si>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</si>
  <si>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</si>
  <si>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</si>
  <si>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</si>
  <si>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</si>
  <si>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</si>
  <si>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</si>
  <si>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</si>
  <si>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</si>
  <si>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</si>
  <si>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</si>
  <si>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</si>
  <si>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</si>
  <si>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092 2 18 05020 05 0000 151</t>
  </si>
  <si>
    <t>000 2 19 00000 00 0000 000</t>
  </si>
  <si>
    <t>092 2 19 05000 05 0000 151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</si>
  <si>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</si>
  <si>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</si>
  <si>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</si>
  <si>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</si>
  <si>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</si>
  <si>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</si>
  <si>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</si>
  <si>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</si>
  <si>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</si>
  <si>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</si>
  <si>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</si>
  <si>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</si>
  <si>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</si>
  <si>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</si>
  <si>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</si>
  <si>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</si>
  <si>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</si>
  <si>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</si>
  <si>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</si>
  <si>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</si>
  <si>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</si>
  <si>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</si>
  <si>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</si>
  <si>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</si>
  <si>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</si>
  <si>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</si>
  <si>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</si>
  <si>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</si>
  <si>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</si>
  <si>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</si>
  <si>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</si>
  <si>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</si>
  <si>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</si>
  <si>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</si>
  <si>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</si>
  <si>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</si>
  <si>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</si>
  <si>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</si>
  <si>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</si>
  <si>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</si>
  <si>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092 2 18 05010 05 0000 151</t>
  </si>
  <si>
    <t>092 2 18 05020 05 0000 180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</si>
  <si>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</si>
  <si>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</si>
  <si>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</si>
  <si>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</si>
  <si>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</si>
  <si>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 в бюджеты муниципальных районов от федерального бюджета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</si>
  <si>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</si>
  <si>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</si>
  <si>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</si>
  <si>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</si>
  <si>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</si>
  <si>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</si>
  <si>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</si>
  <si>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</si>
  <si>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к решению "О внесении изменений и дополнений</t>
  </si>
  <si>
    <t>в решение "О бюджете муниципального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</si>
  <si>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</si>
  <si>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</si>
  <si>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</si>
  <si>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</si>
  <si>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</si>
  <si>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</si>
  <si>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</si>
  <si>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</si>
  <si>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</si>
  <si>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</si>
  <si>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</si>
  <si>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</si>
  <si>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</si>
  <si>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</si>
  <si>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</si>
  <si>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</si>
  <si>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Приложение 4</t>
  </si>
  <si>
    <t xml:space="preserve">к решению "О внесении изменений и дополнений  </t>
  </si>
  <si>
    <t xml:space="preserve">в решение "О бюджете муниципального  </t>
  </si>
  <si>
    <t xml:space="preserve">на 2015 год и на плановый период </t>
  </si>
  <si>
    <t>2016 и 2017 годов"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</si>
  <si>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</si>
  <si>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</si>
  <si>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</si>
  <si>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</si>
  <si>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</si>
  <si>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</si>
  <si>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</si>
  <si>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</si>
  <si>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</si>
  <si>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</si>
  <si>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</si>
  <si>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</si>
  <si>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</si>
  <si>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</si>
  <si>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</si>
  <si>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</si>
  <si>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</si>
  <si>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</si>
  <si>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</si>
  <si>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(через Министерство регионального развития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</si>
  <si>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</si>
  <si>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</si>
  <si>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</si>
  <si>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</si>
  <si>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</si>
  <si>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</si>
  <si>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</si>
  <si>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</si>
  <si>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</si>
  <si>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092 2 02 04052 05 0000 151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</si>
  <si>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</si>
  <si>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092 2 02 04089 05 0000 151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</si>
  <si>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</si>
  <si>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</t>
  </si>
  <si>
    <t>011 2 07 05030 05 0000 180</t>
  </si>
  <si>
    <t>074 2 18 05010 05 0000 180</t>
  </si>
  <si>
    <t>057 2 18 05010 05 0000 180</t>
  </si>
  <si>
    <t>011 2 18 05030 05 0000 180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</si>
  <si>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</si>
  <si>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</si>
  <si>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</si>
  <si>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</si>
  <si>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</si>
  <si>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</si>
  <si>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</si>
  <si>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</si>
  <si>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</si>
  <si>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</si>
  <si>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</si>
  <si>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 Субсидии на выплату вознаграждения за добровольную сдачу незаконно хранящегося оружия, боеприпасов, взрывчатых веществ и взрывчатых устройств  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</si>
  <si>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</si>
  <si>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</si>
  <si>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</si>
  <si>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092 2 02 29999 05 0000 151</t>
  </si>
  <si>
    <t>092 2 02 40000 00 0000 151</t>
  </si>
  <si>
    <t>092 2 02 20051 05 0000 151</t>
  </si>
  <si>
    <t>Субсидии на проведение мероприятий по внесению изменений в документы территориального планирования мунициальных образований в Республике Алтай</t>
  </si>
  <si>
    <t>Субсидии на софинансироание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</si>
  <si>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</si>
  <si>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 xml:space="preserve">Сумма с учетом изменений 2020 год в рублях 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</si>
  <si>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</si>
  <si>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</si>
  <si>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</si>
  <si>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</si>
  <si>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</si>
  <si>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</si>
  <si>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</si>
  <si>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</si>
  <si>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</si>
  <si>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</si>
  <si>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</si>
  <si>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</si>
  <si>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</si>
  <si>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</si>
  <si>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</si>
  <si>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</si>
  <si>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</si>
  <si>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Изменения 2020 год</t>
  </si>
  <si>
    <t xml:space="preserve">Сумма  2020 год в рублях </t>
  </si>
  <si>
    <t>092 2 02 25159 05 0000 151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</si>
  <si>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</si>
  <si>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</si>
  <si>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Объем поступления доходов в местный бюджет в 2020 и 2021 годах</t>
  </si>
  <si>
    <t>на 2019 год и на плановый период 2020 и 2021 годов"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</si>
  <si>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</si>
  <si>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</si>
  <si>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</si>
  <si>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</si>
  <si>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</si>
  <si>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</si>
  <si>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</si>
  <si>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</si>
  <si>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</si>
  <si>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</si>
  <si>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</si>
  <si>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</si>
  <si>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</si>
  <si>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</si>
  <si>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188 1 16 25050 01 6000 140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</si>
  <si>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</si>
  <si>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</si>
  <si>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</si>
  <si>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</si>
  <si>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</si>
  <si>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</si>
  <si>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</si>
  <si>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</si>
  <si>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</si>
  <si>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</si>
  <si>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</si>
  <si>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</si>
  <si>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</si>
  <si>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</si>
  <si>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</si>
  <si>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</si>
  <si>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</si>
  <si>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</si>
  <si>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</si>
  <si>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</si>
  <si>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</si>
  <si>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</si>
  <si>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</si>
  <si>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</si>
  <si>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</si>
  <si>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</si>
  <si>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</si>
  <si>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</si>
  <si>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</si>
  <si>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</si>
  <si>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</si>
  <si>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</si>
  <si>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</si>
  <si>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</si>
  <si>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</si>
  <si>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 2019 год и плановый период 2020 и 2021 годов" 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</si>
  <si>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</si>
  <si>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</si>
  <si>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</si>
  <si>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</si>
  <si>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</si>
  <si>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                                                                  образования "Усть-Коксинский район" РА</t>
  </si>
  <si>
    <t xml:space="preserve">                                                                               на 2019 год и плановый период 2020 и 2021 годов" </t>
  </si>
  <si>
    <t xml:space="preserve">                             на 2019 год и плановый период 2020 и 2021 годов"</t>
  </si>
  <si>
    <t xml:space="preserve">                                 к  решению "О бюджете муниципального  </t>
  </si>
  <si>
    <t xml:space="preserve">                     образования "Усть-Коксинский район" Республики Алтай</t>
  </si>
  <si>
    <t xml:space="preserve">           Приложение 5</t>
  </si>
  <si>
    <t xml:space="preserve">                                к решению о внесении изменений и дополнениий</t>
  </si>
  <si>
    <t xml:space="preserve">                                           в решение "О бюджете муниципального </t>
  </si>
  <si>
    <t xml:space="preserve">     к решению о бюджете муниципального</t>
  </si>
  <si>
    <t xml:space="preserve">                                 Приложение 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</si>
</sst>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top" wrapText="1"/>
    </xf>
    <xf numFmtId="0" fontId="4" fillId="0" borderId="10" xfId="52" applyNumberFormat="1" applyFont="1" applyFill="1" applyBorder="1" applyAlignment="1">
      <alignment horizontal="justify" vertical="center" wrapText="1"/>
      <protection/>
    </xf>
    <xf numFmtId="0" fontId="4" fillId="0" borderId="10" xfId="52" applyFont="1" applyFill="1" applyBorder="1" applyAlignment="1">
      <alignment horizontal="justify" vertical="center" wrapText="1"/>
      <protection/>
    </xf>
    <xf numFmtId="0" fontId="47" fillId="0" borderId="10" xfId="52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1"/>
  <sheetViews>
    <sheetView tabSelected="1" zoomScale="78" zoomScaleNormal="78" zoomScaleSheetLayoutView="100" zoomScalePageLayoutView="0" workbookViewId="0" topLeftCell="A12">
      <selection activeCell="O30" sqref="O29:O30"/>
    </sheetView>
  </sheetViews>
  <sheetFormatPr defaultColWidth="8.8515625" defaultRowHeight="12.75"/>
  <cols>
    <col min="1" max="1" width="28.28125" style="9" customWidth="1"/>
    <col min="2" max="2" width="49.00390625" style="9" customWidth="1"/>
    <col min="3" max="3" width="19.57421875" style="3" hidden="1" customWidth="1"/>
    <col min="4" max="4" width="14.421875" style="3" customWidth="1"/>
    <col min="5" max="5" width="21.8515625" style="18" customWidth="1"/>
    <col min="6" max="6" width="19.7109375" style="18" hidden="1" customWidth="1"/>
    <col min="7" max="7" width="14.7109375" style="18" customWidth="1"/>
    <col min="8" max="8" width="20.140625" style="18" customWidth="1"/>
    <col min="9" max="9" width="14.57421875" style="3" hidden="1" customWidth="1"/>
    <col min="10" max="10" width="8.8515625" style="3" hidden="1" customWidth="1"/>
    <col min="11" max="11" width="8.8515625" style="3" customWidth="1"/>
    <col min="12" max="16384" width="8.8515625" style="3" customWidth="1"/>
  </cols>
  <sheetData>
    <row r="1" spans="3:5" ht="12.75" customHeight="1" hidden="1">
      <c r="C1" s="3" t="s">
        <v>53</v>
      </c>
      <c r="E1" s="18" t="s">
        <v>53</v>
      </c>
    </row>
    <row r="2" spans="3:5" ht="12.75" customHeight="1" hidden="1">
      <c r="C2" s="3" t="s">
        <v>219</v>
      </c>
      <c r="E2" s="18" t="s">
        <v>219</v>
      </c>
    </row>
    <row r="3" spans="3:8" ht="12.75" customHeight="1" hidden="1">
      <c r="C3" s="1"/>
      <c r="D3" s="49"/>
      <c r="E3" s="49" t="s">
        <v>220</v>
      </c>
      <c r="F3" s="49"/>
      <c r="G3" s="49"/>
      <c r="H3" s="49"/>
    </row>
    <row r="4" spans="3:5" ht="15" customHeight="1" hidden="1">
      <c r="C4" s="3" t="s">
        <v>170</v>
      </c>
      <c r="E4" s="18" t="s">
        <v>170</v>
      </c>
    </row>
    <row r="5" spans="3:5" ht="15" customHeight="1" hidden="1">
      <c r="C5" s="3" t="s">
        <v>205</v>
      </c>
      <c r="E5" s="18" t="s">
        <v>205</v>
      </c>
    </row>
    <row r="6" ht="12.75" customHeight="1" hidden="1"/>
    <row r="7" spans="4:8" ht="18" customHeight="1" hidden="1">
      <c r="D7" s="51" t="s">
        <v>237</v>
      </c>
      <c r="E7" s="53"/>
      <c r="F7" s="53"/>
      <c r="G7" s="53"/>
      <c r="H7" s="53"/>
    </row>
    <row r="8" spans="4:8" ht="13.5" customHeight="1" hidden="1">
      <c r="D8" s="51" t="s">
        <v>238</v>
      </c>
      <c r="E8" s="53"/>
      <c r="F8" s="53"/>
      <c r="G8" s="53"/>
      <c r="H8" s="53"/>
    </row>
    <row r="9" spans="4:8" ht="13.5" customHeight="1" hidden="1">
      <c r="D9" s="51" t="s">
        <v>239</v>
      </c>
      <c r="E9" s="53"/>
      <c r="F9" s="53"/>
      <c r="G9" s="53"/>
      <c r="H9" s="53"/>
    </row>
    <row r="10" spans="4:8" ht="13.5" customHeight="1" hidden="1">
      <c r="D10" s="51" t="s">
        <v>170</v>
      </c>
      <c r="E10" s="53"/>
      <c r="F10" s="53"/>
      <c r="G10" s="53"/>
      <c r="H10" s="53"/>
    </row>
    <row r="11" spans="4:8" ht="13.5" customHeight="1" hidden="1">
      <c r="D11" s="52" t="s">
        <v>240</v>
      </c>
      <c r="E11" s="53"/>
      <c r="F11" s="53"/>
      <c r="G11" s="53"/>
      <c r="H11" s="53"/>
    </row>
    <row r="12" spans="4:8" ht="0.75" customHeight="1">
      <c r="D12" s="2"/>
      <c r="E12" s="51" t="s">
        <v>241</v>
      </c>
      <c r="F12" s="51"/>
      <c r="G12" s="51"/>
      <c r="H12" s="51"/>
    </row>
    <row r="13" spans="4:8" ht="0.75" customHeight="1">
      <c r="D13" s="2"/>
      <c r="E13" s="30"/>
      <c r="F13" s="30"/>
      <c r="G13" s="30"/>
      <c r="H13" s="30"/>
    </row>
    <row r="14" spans="4:8" ht="24.75" customHeight="1" hidden="1">
      <c r="D14" s="2"/>
      <c r="E14" s="30"/>
      <c r="F14" s="30"/>
      <c r="G14" s="30"/>
      <c r="H14" s="30"/>
    </row>
    <row r="15" spans="4:8" ht="15.75" customHeight="1">
      <c r="D15" s="2"/>
      <c r="E15" s="43"/>
      <c r="F15" s="42"/>
      <c r="G15" s="42"/>
      <c r="H15" s="43" t="s">
        <v>387</v>
      </c>
    </row>
    <row r="16" spans="4:8" ht="15.75" customHeight="1">
      <c r="D16" s="2"/>
      <c r="E16" s="48" t="s">
        <v>388</v>
      </c>
      <c r="F16" s="48"/>
      <c r="G16" s="48"/>
      <c r="H16" s="48"/>
    </row>
    <row r="17" spans="4:8" ht="15.75" customHeight="1">
      <c r="D17" s="2"/>
      <c r="E17" s="48" t="s">
        <v>389</v>
      </c>
      <c r="F17" s="48"/>
      <c r="G17" s="48"/>
      <c r="H17" s="48"/>
    </row>
    <row r="18" spans="4:8" ht="15" customHeight="1">
      <c r="D18" s="2"/>
      <c r="E18" s="48" t="s">
        <v>382</v>
      </c>
      <c r="F18" s="48"/>
      <c r="G18" s="48"/>
      <c r="H18" s="48"/>
    </row>
    <row r="19" spans="4:10" ht="15" customHeight="1">
      <c r="D19" s="2"/>
      <c r="E19" s="48" t="s">
        <v>384</v>
      </c>
      <c r="F19" s="48"/>
      <c r="G19" s="48"/>
      <c r="H19" s="48"/>
      <c r="I19" s="1" t="s">
        <v>383</v>
      </c>
      <c r="J19" s="1" t="s">
        <v>376</v>
      </c>
    </row>
    <row r="20" spans="4:8" ht="15" customHeight="1">
      <c r="D20" s="2"/>
      <c r="E20" s="45"/>
      <c r="F20" s="45"/>
      <c r="G20" s="42"/>
      <c r="H20" s="43" t="s">
        <v>391</v>
      </c>
    </row>
    <row r="21" spans="4:9" ht="15" customHeight="1">
      <c r="D21" s="2"/>
      <c r="E21" s="48" t="s">
        <v>390</v>
      </c>
      <c r="F21" s="48"/>
      <c r="G21" s="48"/>
      <c r="H21" s="48"/>
      <c r="I21" s="1" t="s">
        <v>385</v>
      </c>
    </row>
    <row r="22" spans="5:8" ht="15" customHeight="1">
      <c r="E22" s="46"/>
      <c r="F22" s="42"/>
      <c r="G22" s="42"/>
      <c r="H22" s="43" t="s">
        <v>386</v>
      </c>
    </row>
    <row r="23" spans="5:8" ht="15" customHeight="1">
      <c r="E23" s="46"/>
      <c r="F23" s="42"/>
      <c r="G23" s="42"/>
      <c r="H23" s="47" t="s">
        <v>325</v>
      </c>
    </row>
    <row r="24" spans="4:8" ht="0.75" customHeight="1">
      <c r="D24" s="2"/>
      <c r="E24" s="30"/>
      <c r="F24" s="30"/>
      <c r="G24" s="30"/>
      <c r="H24" s="30"/>
    </row>
    <row r="25" spans="1:16" ht="31.5" customHeight="1">
      <c r="A25" s="50" t="s">
        <v>324</v>
      </c>
      <c r="B25" s="50"/>
      <c r="C25" s="50"/>
      <c r="D25" s="50"/>
      <c r="E25" s="50"/>
      <c r="F25" s="50"/>
      <c r="G25" s="50"/>
      <c r="H25" s="50"/>
      <c r="N25" s="2"/>
      <c r="O25" s="1"/>
      <c r="P25" s="1"/>
    </row>
    <row r="26" spans="1:16" ht="48" customHeight="1">
      <c r="A26" s="19" t="s">
        <v>222</v>
      </c>
      <c r="B26" s="19" t="s">
        <v>223</v>
      </c>
      <c r="C26" s="20" t="s">
        <v>320</v>
      </c>
      <c r="D26" s="21" t="s">
        <v>319</v>
      </c>
      <c r="E26" s="20" t="s">
        <v>301</v>
      </c>
      <c r="F26" s="20" t="s">
        <v>326</v>
      </c>
      <c r="G26" s="21" t="s">
        <v>327</v>
      </c>
      <c r="H26" s="20" t="s">
        <v>328</v>
      </c>
      <c r="M26" s="2"/>
      <c r="N26" s="41"/>
      <c r="O26" s="41"/>
      <c r="P26" s="1"/>
    </row>
    <row r="27" spans="1:8" ht="12.75">
      <c r="A27" s="20">
        <v>1</v>
      </c>
      <c r="B27" s="20">
        <v>2</v>
      </c>
      <c r="C27" s="22">
        <v>4</v>
      </c>
      <c r="D27" s="23">
        <v>3</v>
      </c>
      <c r="E27" s="21">
        <v>3</v>
      </c>
      <c r="F27" s="21"/>
      <c r="G27" s="21"/>
      <c r="H27" s="21">
        <v>4</v>
      </c>
    </row>
    <row r="28" spans="1:8" ht="31.5">
      <c r="A28" s="12" t="s">
        <v>33</v>
      </c>
      <c r="B28" s="10" t="s">
        <v>224</v>
      </c>
      <c r="C28" s="24">
        <f>C29+C70</f>
        <v>109641278</v>
      </c>
      <c r="D28" s="25">
        <f>E28-C28</f>
        <v>0</v>
      </c>
      <c r="E28" s="24">
        <f>E29+E70</f>
        <v>109641278</v>
      </c>
      <c r="F28" s="24">
        <f>F29+F70</f>
        <v>114063345</v>
      </c>
      <c r="G28" s="4">
        <f>H28-F28</f>
        <v>0</v>
      </c>
      <c r="H28" s="24">
        <f>H29+H70</f>
        <v>114063345</v>
      </c>
    </row>
    <row r="29" spans="1:8" ht="28.5" customHeight="1">
      <c r="A29" s="12"/>
      <c r="B29" s="10" t="s">
        <v>225</v>
      </c>
      <c r="C29" s="24">
        <f>C30+C34+C43+C56+C60+C63+C67</f>
        <v>97942940</v>
      </c>
      <c r="D29" s="25">
        <f>E29-C29</f>
        <v>0</v>
      </c>
      <c r="E29" s="24">
        <f>E30+E34+E43+E56+E60+E63+E67</f>
        <v>97942940</v>
      </c>
      <c r="F29" s="24">
        <f>F30+F34+F43+F56+F60+F63+F67</f>
        <v>103207330</v>
      </c>
      <c r="G29" s="4">
        <f>H29-F29</f>
        <v>0</v>
      </c>
      <c r="H29" s="24">
        <f>H30+H34+H43+H56+H60+H63+H67</f>
        <v>103207330</v>
      </c>
    </row>
    <row r="30" spans="1:8" ht="18" customHeight="1">
      <c r="A30" s="12" t="s">
        <v>34</v>
      </c>
      <c r="B30" s="10" t="s">
        <v>226</v>
      </c>
      <c r="C30" s="24">
        <f aca="true" t="shared" si="0" ref="C30:H30">C31+C32+C33</f>
        <v>58286000</v>
      </c>
      <c r="D30" s="24">
        <f t="shared" si="0"/>
        <v>0</v>
      </c>
      <c r="E30" s="24">
        <f t="shared" si="0"/>
        <v>58286000</v>
      </c>
      <c r="F30" s="24">
        <f t="shared" si="0"/>
        <v>58519000</v>
      </c>
      <c r="G30" s="24">
        <f t="shared" si="0"/>
        <v>0</v>
      </c>
      <c r="H30" s="24">
        <f t="shared" si="0"/>
        <v>58519000</v>
      </c>
    </row>
    <row r="31" spans="1:18" ht="102" customHeight="1">
      <c r="A31" s="13" t="s">
        <v>35</v>
      </c>
      <c r="B31" s="15" t="s">
        <v>251</v>
      </c>
      <c r="C31" s="26">
        <v>57710750</v>
      </c>
      <c r="D31" s="25">
        <f aca="true" t="shared" si="1" ref="D31:D85">E31-C31</f>
        <v>0</v>
      </c>
      <c r="E31" s="26">
        <v>57710750</v>
      </c>
      <c r="F31" s="26">
        <v>57938000</v>
      </c>
      <c r="G31" s="4">
        <f aca="true" t="shared" si="2" ref="G31:G97">H31-F31</f>
        <v>0</v>
      </c>
      <c r="H31" s="26">
        <v>57938000</v>
      </c>
      <c r="M31" s="2"/>
      <c r="N31" s="2"/>
      <c r="Q31" s="1"/>
      <c r="R31" s="43"/>
    </row>
    <row r="32" spans="1:8" ht="141.75">
      <c r="A32" s="13" t="s">
        <v>36</v>
      </c>
      <c r="B32" s="15" t="s">
        <v>227</v>
      </c>
      <c r="C32" s="26">
        <v>263330</v>
      </c>
      <c r="D32" s="25">
        <f t="shared" si="1"/>
        <v>0</v>
      </c>
      <c r="E32" s="26">
        <v>263330</v>
      </c>
      <c r="F32" s="26">
        <v>265960</v>
      </c>
      <c r="G32" s="4">
        <f t="shared" si="2"/>
        <v>0</v>
      </c>
      <c r="H32" s="26">
        <v>265960</v>
      </c>
    </row>
    <row r="33" spans="1:8" ht="63">
      <c r="A33" s="13" t="s">
        <v>37</v>
      </c>
      <c r="B33" s="15" t="s">
        <v>280</v>
      </c>
      <c r="C33" s="26">
        <v>311920</v>
      </c>
      <c r="D33" s="25">
        <f t="shared" si="1"/>
        <v>0</v>
      </c>
      <c r="E33" s="26">
        <v>311920</v>
      </c>
      <c r="F33" s="26">
        <v>315040</v>
      </c>
      <c r="G33" s="4">
        <f t="shared" si="2"/>
        <v>0</v>
      </c>
      <c r="H33" s="26">
        <v>315040</v>
      </c>
    </row>
    <row r="34" spans="1:8" ht="63">
      <c r="A34" s="12" t="s">
        <v>242</v>
      </c>
      <c r="B34" s="16" t="s">
        <v>243</v>
      </c>
      <c r="C34" s="24">
        <f>C35</f>
        <v>8359100</v>
      </c>
      <c r="D34" s="27">
        <f t="shared" si="1"/>
        <v>0</v>
      </c>
      <c r="E34" s="24">
        <f>E35</f>
        <v>8359100</v>
      </c>
      <c r="F34" s="24">
        <f>F35</f>
        <v>13128500</v>
      </c>
      <c r="G34" s="5">
        <f t="shared" si="2"/>
        <v>0</v>
      </c>
      <c r="H34" s="24">
        <f>H35</f>
        <v>13128500</v>
      </c>
    </row>
    <row r="35" spans="1:8" ht="47.25">
      <c r="A35" s="12" t="s">
        <v>244</v>
      </c>
      <c r="B35" s="16" t="s">
        <v>281</v>
      </c>
      <c r="C35" s="24">
        <f>C36+C37+C38+C39+C40+C41+C42</f>
        <v>8359100</v>
      </c>
      <c r="D35" s="27">
        <f t="shared" si="1"/>
        <v>0</v>
      </c>
      <c r="E35" s="24">
        <f>E36+E37+E38+E39+E40+E41+E42</f>
        <v>8359100</v>
      </c>
      <c r="F35" s="24">
        <f>F36+F37+F38+F39+F40+F41+F42</f>
        <v>13128500</v>
      </c>
      <c r="G35" s="5">
        <f t="shared" si="2"/>
        <v>0</v>
      </c>
      <c r="H35" s="24">
        <f>H36+H37+H38+H39+H40+H41+H42</f>
        <v>13128500</v>
      </c>
    </row>
    <row r="36" spans="1:8" ht="102" customHeight="1">
      <c r="A36" s="13" t="s">
        <v>245</v>
      </c>
      <c r="B36" s="15" t="s">
        <v>252</v>
      </c>
      <c r="C36" s="26">
        <v>3594413</v>
      </c>
      <c r="D36" s="25">
        <f t="shared" si="1"/>
        <v>-3594413</v>
      </c>
      <c r="E36" s="26"/>
      <c r="F36" s="26">
        <v>5645255</v>
      </c>
      <c r="G36" s="4">
        <f t="shared" si="2"/>
        <v>0</v>
      </c>
      <c r="H36" s="26">
        <v>5645255</v>
      </c>
    </row>
    <row r="37" spans="1:8" ht="152.25" customHeight="1">
      <c r="A37" s="13" t="s">
        <v>370</v>
      </c>
      <c r="B37" s="15" t="s">
        <v>373</v>
      </c>
      <c r="C37" s="26"/>
      <c r="D37" s="25">
        <f t="shared" si="1"/>
        <v>3594413</v>
      </c>
      <c r="E37" s="26">
        <v>3594413</v>
      </c>
      <c r="F37" s="26"/>
      <c r="G37" s="4"/>
      <c r="H37" s="26"/>
    </row>
    <row r="38" spans="1:8" ht="115.5" customHeight="1">
      <c r="A38" s="13" t="s">
        <v>246</v>
      </c>
      <c r="B38" s="15" t="s">
        <v>282</v>
      </c>
      <c r="C38" s="26">
        <v>66873</v>
      </c>
      <c r="D38" s="25">
        <f>E39-C38</f>
        <v>0</v>
      </c>
      <c r="E38" s="3"/>
      <c r="F38" s="26">
        <v>105028</v>
      </c>
      <c r="G38" s="4">
        <f t="shared" si="2"/>
        <v>0</v>
      </c>
      <c r="H38" s="26">
        <v>105028</v>
      </c>
    </row>
    <row r="39" spans="1:8" ht="183" customHeight="1">
      <c r="A39" s="13" t="s">
        <v>371</v>
      </c>
      <c r="B39" s="15" t="s">
        <v>374</v>
      </c>
      <c r="C39" s="26"/>
      <c r="D39" s="25">
        <f>E40-C39</f>
        <v>0</v>
      </c>
      <c r="E39" s="26">
        <v>66873</v>
      </c>
      <c r="F39" s="26"/>
      <c r="G39" s="4"/>
      <c r="H39" s="26"/>
    </row>
    <row r="40" spans="1:8" ht="94.5">
      <c r="A40" s="13" t="s">
        <v>247</v>
      </c>
      <c r="B40" s="15" t="s">
        <v>248</v>
      </c>
      <c r="C40" s="26">
        <v>4697814</v>
      </c>
      <c r="D40" s="25">
        <f t="shared" si="1"/>
        <v>-4697814</v>
      </c>
      <c r="E40" s="26">
        <v>0</v>
      </c>
      <c r="F40" s="26">
        <v>7378217</v>
      </c>
      <c r="G40" s="4">
        <f t="shared" si="2"/>
        <v>0</v>
      </c>
      <c r="H40" s="26">
        <v>7378217</v>
      </c>
    </row>
    <row r="41" spans="1:8" ht="100.5" customHeight="1" hidden="1">
      <c r="A41" s="13" t="s">
        <v>249</v>
      </c>
      <c r="B41" s="15" t="s">
        <v>250</v>
      </c>
      <c r="C41" s="26"/>
      <c r="D41" s="25">
        <f t="shared" si="1"/>
        <v>0</v>
      </c>
      <c r="E41" s="26"/>
      <c r="F41" s="26"/>
      <c r="G41" s="4">
        <f t="shared" si="2"/>
        <v>0</v>
      </c>
      <c r="H41" s="26"/>
    </row>
    <row r="42" spans="1:8" ht="159.75" customHeight="1">
      <c r="A42" s="13" t="s">
        <v>372</v>
      </c>
      <c r="B42" s="15" t="s">
        <v>375</v>
      </c>
      <c r="C42" s="26"/>
      <c r="D42" s="25">
        <f t="shared" si="1"/>
        <v>4697814</v>
      </c>
      <c r="E42" s="26">
        <v>4697814</v>
      </c>
      <c r="F42" s="26"/>
      <c r="G42" s="4"/>
      <c r="H42" s="26"/>
    </row>
    <row r="43" spans="1:8" ht="39.75" customHeight="1">
      <c r="A43" s="12" t="s">
        <v>8</v>
      </c>
      <c r="B43" s="10" t="s">
        <v>0</v>
      </c>
      <c r="C43" s="24">
        <f>C44+C50+C52+C55</f>
        <v>19032670</v>
      </c>
      <c r="D43" s="25">
        <f t="shared" si="1"/>
        <v>0</v>
      </c>
      <c r="E43" s="24">
        <f>E44+E50+E52+E55</f>
        <v>19032670</v>
      </c>
      <c r="F43" s="24">
        <f>F44+F50+F52+F55</f>
        <v>18505930</v>
      </c>
      <c r="G43" s="4">
        <f t="shared" si="2"/>
        <v>0</v>
      </c>
      <c r="H43" s="24">
        <f>H44+H50+H52+H55</f>
        <v>18505930</v>
      </c>
    </row>
    <row r="44" spans="1:8" ht="31.5">
      <c r="A44" s="13" t="s">
        <v>38</v>
      </c>
      <c r="B44" s="11" t="s">
        <v>1</v>
      </c>
      <c r="C44" s="26">
        <f>C45+C47+C49</f>
        <v>10610000</v>
      </c>
      <c r="D44" s="25">
        <f t="shared" si="1"/>
        <v>0</v>
      </c>
      <c r="E44" s="26">
        <f>E45+E47+E49</f>
        <v>10610000</v>
      </c>
      <c r="F44" s="26">
        <f>F45+F47+F49</f>
        <v>16260600</v>
      </c>
      <c r="G44" s="4">
        <f t="shared" si="2"/>
        <v>0</v>
      </c>
      <c r="H44" s="26">
        <f>H45+H47+H49</f>
        <v>16260600</v>
      </c>
    </row>
    <row r="45" spans="1:9" ht="47.25">
      <c r="A45" s="13" t="s">
        <v>39</v>
      </c>
      <c r="B45" s="11" t="s">
        <v>2</v>
      </c>
      <c r="C45" s="26">
        <f>C46</f>
        <v>6741220</v>
      </c>
      <c r="D45" s="25">
        <f t="shared" si="1"/>
        <v>0</v>
      </c>
      <c r="E45" s="26">
        <f>E46</f>
        <v>6741220</v>
      </c>
      <c r="F45" s="26">
        <f>F46</f>
        <v>12570670</v>
      </c>
      <c r="G45" s="4">
        <f t="shared" si="2"/>
        <v>0</v>
      </c>
      <c r="H45" s="26">
        <f>H46</f>
        <v>12570670</v>
      </c>
      <c r="I45" s="6"/>
    </row>
    <row r="46" spans="1:8" ht="51" customHeight="1">
      <c r="A46" s="13" t="s">
        <v>153</v>
      </c>
      <c r="B46" s="11" t="s">
        <v>2</v>
      </c>
      <c r="C46" s="26">
        <v>6741220</v>
      </c>
      <c r="D46" s="25">
        <f t="shared" si="1"/>
        <v>0</v>
      </c>
      <c r="E46" s="26">
        <v>6741220</v>
      </c>
      <c r="F46" s="26">
        <v>12570670</v>
      </c>
      <c r="G46" s="4">
        <f t="shared" si="2"/>
        <v>0</v>
      </c>
      <c r="H46" s="26">
        <v>12570670</v>
      </c>
    </row>
    <row r="47" spans="1:8" ht="66.75" customHeight="1">
      <c r="A47" s="13" t="s">
        <v>40</v>
      </c>
      <c r="B47" s="11" t="s">
        <v>3</v>
      </c>
      <c r="C47" s="26">
        <f>C48</f>
        <v>3868780</v>
      </c>
      <c r="D47" s="25">
        <f t="shared" si="1"/>
        <v>0</v>
      </c>
      <c r="E47" s="26">
        <f>E48</f>
        <v>3868780</v>
      </c>
      <c r="F47" s="26">
        <f>F48</f>
        <v>3689930</v>
      </c>
      <c r="G47" s="4">
        <f t="shared" si="2"/>
        <v>0</v>
      </c>
      <c r="H47" s="26">
        <f>H48</f>
        <v>3689930</v>
      </c>
    </row>
    <row r="48" spans="1:8" ht="90" customHeight="1">
      <c r="A48" s="13" t="s">
        <v>154</v>
      </c>
      <c r="B48" s="11" t="s">
        <v>292</v>
      </c>
      <c r="C48" s="26">
        <v>3868780</v>
      </c>
      <c r="D48" s="25">
        <f t="shared" si="1"/>
        <v>0</v>
      </c>
      <c r="E48" s="26">
        <v>3868780</v>
      </c>
      <c r="F48" s="26">
        <v>3689930</v>
      </c>
      <c r="G48" s="4">
        <f t="shared" si="2"/>
        <v>0</v>
      </c>
      <c r="H48" s="26">
        <v>3689930</v>
      </c>
    </row>
    <row r="49" spans="1:8" ht="63" customHeight="1" hidden="1">
      <c r="A49" s="13" t="s">
        <v>171</v>
      </c>
      <c r="B49" s="11" t="s">
        <v>293</v>
      </c>
      <c r="C49" s="26">
        <v>0</v>
      </c>
      <c r="D49" s="25">
        <f t="shared" si="1"/>
        <v>0</v>
      </c>
      <c r="E49" s="26">
        <v>0</v>
      </c>
      <c r="F49" s="26">
        <v>0</v>
      </c>
      <c r="G49" s="4">
        <f t="shared" si="2"/>
        <v>0</v>
      </c>
      <c r="H49" s="26">
        <v>0</v>
      </c>
    </row>
    <row r="50" spans="1:8" ht="36.75" customHeight="1">
      <c r="A50" s="13" t="s">
        <v>41</v>
      </c>
      <c r="B50" s="11" t="s">
        <v>13</v>
      </c>
      <c r="C50" s="26">
        <f>C51</f>
        <v>6170000</v>
      </c>
      <c r="D50" s="25">
        <f t="shared" si="1"/>
        <v>0</v>
      </c>
      <c r="E50" s="26">
        <f>E51</f>
        <v>6170000</v>
      </c>
      <c r="F50" s="26">
        <f>F51</f>
        <v>0</v>
      </c>
      <c r="G50" s="4">
        <f t="shared" si="2"/>
        <v>0</v>
      </c>
      <c r="H50" s="26">
        <f>H51</f>
        <v>0</v>
      </c>
    </row>
    <row r="51" spans="1:8" ht="34.5" customHeight="1">
      <c r="A51" s="13" t="s">
        <v>155</v>
      </c>
      <c r="B51" s="11" t="s">
        <v>13</v>
      </c>
      <c r="C51" s="26">
        <v>6170000</v>
      </c>
      <c r="D51" s="25">
        <f t="shared" si="1"/>
        <v>0</v>
      </c>
      <c r="E51" s="26">
        <v>6170000</v>
      </c>
      <c r="F51" s="26"/>
      <c r="G51" s="4">
        <f t="shared" si="2"/>
        <v>0</v>
      </c>
      <c r="H51" s="26"/>
    </row>
    <row r="52" spans="1:8" ht="37.5" customHeight="1">
      <c r="A52" s="13" t="s">
        <v>42</v>
      </c>
      <c r="B52" s="11" t="s">
        <v>14</v>
      </c>
      <c r="C52" s="26">
        <f>C53+C54</f>
        <v>2069670</v>
      </c>
      <c r="D52" s="25">
        <f t="shared" si="1"/>
        <v>0</v>
      </c>
      <c r="E52" s="26">
        <f>E53+E54</f>
        <v>2069670</v>
      </c>
      <c r="F52" s="26">
        <f>F53+F54</f>
        <v>2060330</v>
      </c>
      <c r="G52" s="4">
        <f t="shared" si="2"/>
        <v>0</v>
      </c>
      <c r="H52" s="26">
        <f>H53+H54</f>
        <v>2060330</v>
      </c>
    </row>
    <row r="53" spans="1:8" ht="16.5" customHeight="1">
      <c r="A53" s="13" t="s">
        <v>156</v>
      </c>
      <c r="B53" s="11" t="s">
        <v>14</v>
      </c>
      <c r="C53" s="26">
        <v>2069670</v>
      </c>
      <c r="D53" s="25">
        <f t="shared" si="1"/>
        <v>0</v>
      </c>
      <c r="E53" s="26">
        <v>2069670</v>
      </c>
      <c r="F53" s="26">
        <v>2060330</v>
      </c>
      <c r="G53" s="4">
        <f t="shared" si="2"/>
        <v>0</v>
      </c>
      <c r="H53" s="26">
        <v>2060330</v>
      </c>
    </row>
    <row r="54" spans="1:8" ht="47.25" customHeight="1" hidden="1">
      <c r="A54" s="13" t="s">
        <v>157</v>
      </c>
      <c r="B54" s="11" t="s">
        <v>158</v>
      </c>
      <c r="C54" s="26"/>
      <c r="D54" s="25"/>
      <c r="E54" s="26"/>
      <c r="F54" s="26"/>
      <c r="G54" s="4"/>
      <c r="H54" s="26"/>
    </row>
    <row r="55" spans="1:8" ht="46.5" customHeight="1">
      <c r="A55" s="13" t="s">
        <v>228</v>
      </c>
      <c r="B55" s="11" t="s">
        <v>229</v>
      </c>
      <c r="C55" s="26">
        <v>183000</v>
      </c>
      <c r="D55" s="25">
        <f t="shared" si="1"/>
        <v>0</v>
      </c>
      <c r="E55" s="26">
        <v>183000</v>
      </c>
      <c r="F55" s="26">
        <v>185000</v>
      </c>
      <c r="G55" s="4">
        <f t="shared" si="2"/>
        <v>0</v>
      </c>
      <c r="H55" s="26">
        <v>185000</v>
      </c>
    </row>
    <row r="56" spans="1:8" ht="50.25" customHeight="1">
      <c r="A56" s="12" t="s">
        <v>7</v>
      </c>
      <c r="B56" s="10" t="s">
        <v>15</v>
      </c>
      <c r="C56" s="24">
        <f>C57</f>
        <v>10635170</v>
      </c>
      <c r="D56" s="25">
        <f t="shared" si="1"/>
        <v>0</v>
      </c>
      <c r="E56" s="24">
        <f>E57</f>
        <v>10635170</v>
      </c>
      <c r="F56" s="24">
        <f>F57</f>
        <v>11400900</v>
      </c>
      <c r="G56" s="4">
        <f t="shared" si="2"/>
        <v>0</v>
      </c>
      <c r="H56" s="24">
        <f>H57</f>
        <v>11400900</v>
      </c>
    </row>
    <row r="57" spans="1:8" ht="18" customHeight="1">
      <c r="A57" s="13" t="s">
        <v>43</v>
      </c>
      <c r="B57" s="10" t="s">
        <v>16</v>
      </c>
      <c r="C57" s="26">
        <f>C58</f>
        <v>10635170</v>
      </c>
      <c r="D57" s="25">
        <f t="shared" si="1"/>
        <v>0</v>
      </c>
      <c r="E57" s="26">
        <f>E58</f>
        <v>10635170</v>
      </c>
      <c r="F57" s="26">
        <f>F58</f>
        <v>11400900</v>
      </c>
      <c r="G57" s="4">
        <f t="shared" si="2"/>
        <v>0</v>
      </c>
      <c r="H57" s="26">
        <f>H58</f>
        <v>11400900</v>
      </c>
    </row>
    <row r="58" spans="1:8" ht="47.25">
      <c r="A58" s="13" t="s">
        <v>44</v>
      </c>
      <c r="B58" s="11" t="s">
        <v>17</v>
      </c>
      <c r="C58" s="26">
        <v>10635170</v>
      </c>
      <c r="D58" s="25">
        <f t="shared" si="1"/>
        <v>0</v>
      </c>
      <c r="E58" s="26">
        <v>10635170</v>
      </c>
      <c r="F58" s="26">
        <v>11400900</v>
      </c>
      <c r="G58" s="4">
        <f t="shared" si="2"/>
        <v>0</v>
      </c>
      <c r="H58" s="26">
        <v>11400900</v>
      </c>
    </row>
    <row r="59" spans="1:8" ht="47.25" customHeight="1" hidden="1">
      <c r="A59" s="13" t="s">
        <v>45</v>
      </c>
      <c r="B59" s="11" t="s">
        <v>19</v>
      </c>
      <c r="C59" s="26">
        <v>0</v>
      </c>
      <c r="D59" s="25"/>
      <c r="E59" s="26">
        <v>0</v>
      </c>
      <c r="F59" s="26">
        <v>0</v>
      </c>
      <c r="G59" s="4"/>
      <c r="H59" s="26">
        <v>0</v>
      </c>
    </row>
    <row r="60" spans="1:8" ht="53.25" customHeight="1">
      <c r="A60" s="12" t="s">
        <v>6</v>
      </c>
      <c r="B60" s="10" t="s">
        <v>20</v>
      </c>
      <c r="C60" s="24">
        <f>C61</f>
        <v>60000</v>
      </c>
      <c r="D60" s="25">
        <f t="shared" si="1"/>
        <v>0</v>
      </c>
      <c r="E60" s="24">
        <f>E61</f>
        <v>60000</v>
      </c>
      <c r="F60" s="24">
        <f>F61</f>
        <v>63000</v>
      </c>
      <c r="G60" s="4">
        <f t="shared" si="2"/>
        <v>0</v>
      </c>
      <c r="H60" s="24">
        <f>H61</f>
        <v>63000</v>
      </c>
    </row>
    <row r="61" spans="1:8" ht="15.75">
      <c r="A61" s="13" t="s">
        <v>46</v>
      </c>
      <c r="B61" s="10" t="s">
        <v>21</v>
      </c>
      <c r="C61" s="26">
        <f>C62</f>
        <v>60000</v>
      </c>
      <c r="D61" s="25">
        <f t="shared" si="1"/>
        <v>0</v>
      </c>
      <c r="E61" s="26">
        <f>E62</f>
        <v>60000</v>
      </c>
      <c r="F61" s="26">
        <f>F62</f>
        <v>63000</v>
      </c>
      <c r="G61" s="4">
        <f t="shared" si="2"/>
        <v>0</v>
      </c>
      <c r="H61" s="26">
        <f>H62</f>
        <v>63000</v>
      </c>
    </row>
    <row r="62" spans="1:8" ht="31.5">
      <c r="A62" s="13" t="s">
        <v>47</v>
      </c>
      <c r="B62" s="11" t="s">
        <v>22</v>
      </c>
      <c r="C62" s="26">
        <v>60000</v>
      </c>
      <c r="D62" s="25">
        <f t="shared" si="1"/>
        <v>0</v>
      </c>
      <c r="E62" s="26">
        <v>60000</v>
      </c>
      <c r="F62" s="26">
        <v>63000</v>
      </c>
      <c r="G62" s="4">
        <f t="shared" si="2"/>
        <v>0</v>
      </c>
      <c r="H62" s="26">
        <v>63000</v>
      </c>
    </row>
    <row r="63" spans="1:8" ht="33.75" customHeight="1">
      <c r="A63" s="12" t="s">
        <v>48</v>
      </c>
      <c r="B63" s="10" t="s">
        <v>23</v>
      </c>
      <c r="C63" s="24">
        <f>C64+C65+C66</f>
        <v>1570000</v>
      </c>
      <c r="D63" s="25">
        <f t="shared" si="1"/>
        <v>0</v>
      </c>
      <c r="E63" s="24">
        <f>E64+E65+E66</f>
        <v>1570000</v>
      </c>
      <c r="F63" s="24">
        <f>F64+F65+F66</f>
        <v>1590000</v>
      </c>
      <c r="G63" s="4">
        <f t="shared" si="2"/>
        <v>0</v>
      </c>
      <c r="H63" s="24">
        <f>H64+H65+H66</f>
        <v>1590000</v>
      </c>
    </row>
    <row r="64" spans="1:8" ht="70.5" customHeight="1">
      <c r="A64" s="13" t="s">
        <v>348</v>
      </c>
      <c r="B64" s="14" t="s">
        <v>24</v>
      </c>
      <c r="C64" s="26">
        <v>1210000</v>
      </c>
      <c r="D64" s="25">
        <f t="shared" si="1"/>
        <v>0</v>
      </c>
      <c r="E64" s="26">
        <v>1210000</v>
      </c>
      <c r="F64" s="26">
        <v>1220000</v>
      </c>
      <c r="G64" s="4">
        <f t="shared" si="2"/>
        <v>0</v>
      </c>
      <c r="H64" s="26">
        <v>1220000</v>
      </c>
    </row>
    <row r="65" spans="1:8" ht="94.5">
      <c r="A65" s="13" t="s">
        <v>349</v>
      </c>
      <c r="B65" s="13" t="s">
        <v>231</v>
      </c>
      <c r="C65" s="26">
        <v>260000</v>
      </c>
      <c r="D65" s="25">
        <f t="shared" si="1"/>
        <v>0</v>
      </c>
      <c r="E65" s="26">
        <v>260000</v>
      </c>
      <c r="F65" s="26">
        <v>260000</v>
      </c>
      <c r="G65" s="4">
        <f t="shared" si="2"/>
        <v>0</v>
      </c>
      <c r="H65" s="26">
        <v>260000</v>
      </c>
    </row>
    <row r="66" spans="1:8" ht="47.25">
      <c r="A66" s="13" t="s">
        <v>350</v>
      </c>
      <c r="B66" s="13" t="s">
        <v>25</v>
      </c>
      <c r="C66" s="25">
        <v>100000</v>
      </c>
      <c r="D66" s="25">
        <f t="shared" si="1"/>
        <v>0</v>
      </c>
      <c r="E66" s="25">
        <v>100000</v>
      </c>
      <c r="F66" s="25">
        <v>110000</v>
      </c>
      <c r="G66" s="31">
        <f t="shared" si="2"/>
        <v>0</v>
      </c>
      <c r="H66" s="25">
        <v>110000</v>
      </c>
    </row>
    <row r="67" spans="1:8" ht="47.25" customHeight="1" hidden="1">
      <c r="A67" s="12" t="s">
        <v>5</v>
      </c>
      <c r="B67" s="12" t="s">
        <v>26</v>
      </c>
      <c r="C67" s="24">
        <f>C68+C69</f>
        <v>0</v>
      </c>
      <c r="D67" s="25">
        <f>E67-C67</f>
        <v>0</v>
      </c>
      <c r="E67" s="24">
        <f>E68+E69</f>
        <v>0</v>
      </c>
      <c r="F67" s="24">
        <f>F68+F69</f>
        <v>0</v>
      </c>
      <c r="G67" s="4">
        <f>H67-F67</f>
        <v>0</v>
      </c>
      <c r="H67" s="24">
        <f>H68+H69</f>
        <v>0</v>
      </c>
    </row>
    <row r="68" spans="1:8" ht="15.75" customHeight="1" hidden="1">
      <c r="A68" s="13" t="s">
        <v>49</v>
      </c>
      <c r="B68" s="11" t="s">
        <v>27</v>
      </c>
      <c r="C68" s="25">
        <v>0</v>
      </c>
      <c r="D68" s="25">
        <f t="shared" si="1"/>
        <v>0</v>
      </c>
      <c r="E68" s="25">
        <v>0</v>
      </c>
      <c r="F68" s="25">
        <v>0</v>
      </c>
      <c r="G68" s="4">
        <f t="shared" si="2"/>
        <v>0</v>
      </c>
      <c r="H68" s="25">
        <v>0</v>
      </c>
    </row>
    <row r="69" spans="1:8" ht="47.25" customHeight="1" hidden="1">
      <c r="A69" s="13" t="s">
        <v>253</v>
      </c>
      <c r="B69" s="11" t="s">
        <v>28</v>
      </c>
      <c r="C69" s="25">
        <v>0</v>
      </c>
      <c r="D69" s="25">
        <f t="shared" si="1"/>
        <v>0</v>
      </c>
      <c r="E69" s="25">
        <v>0</v>
      </c>
      <c r="F69" s="25">
        <v>0</v>
      </c>
      <c r="G69" s="4">
        <f t="shared" si="2"/>
        <v>0</v>
      </c>
      <c r="H69" s="25">
        <v>0</v>
      </c>
    </row>
    <row r="70" spans="1:8" ht="19.5" customHeight="1">
      <c r="A70" s="13"/>
      <c r="B70" s="10" t="s">
        <v>29</v>
      </c>
      <c r="C70" s="24">
        <f>C71+C78+C85+C89+C100+C102+C130</f>
        <v>11698338</v>
      </c>
      <c r="D70" s="25">
        <f t="shared" si="1"/>
        <v>0</v>
      </c>
      <c r="E70" s="24">
        <f>E71+E78+E85+E89+E100+E102+E130</f>
        <v>11698338</v>
      </c>
      <c r="F70" s="24">
        <f>F71+F78+F85+F89+F100+F102+F130</f>
        <v>10856015</v>
      </c>
      <c r="G70" s="4">
        <f t="shared" si="2"/>
        <v>0</v>
      </c>
      <c r="H70" s="24">
        <f>H71+H78+H85+H89+H100+H102+H130</f>
        <v>10856015</v>
      </c>
    </row>
    <row r="71" spans="1:8" ht="67.5" customHeight="1">
      <c r="A71" s="12" t="s">
        <v>50</v>
      </c>
      <c r="B71" s="10" t="s">
        <v>30</v>
      </c>
      <c r="C71" s="24">
        <f>C72+C73+C74+C75+C76+C77</f>
        <v>8687592</v>
      </c>
      <c r="D71" s="25">
        <f t="shared" si="1"/>
        <v>0</v>
      </c>
      <c r="E71" s="24">
        <f>E72+E73+E74+E75+E76+E77</f>
        <v>8687592</v>
      </c>
      <c r="F71" s="24">
        <f>F72+F73+F74+F75+F76+F77</f>
        <v>8490869</v>
      </c>
      <c r="G71" s="4">
        <f t="shared" si="2"/>
        <v>0</v>
      </c>
      <c r="H71" s="24">
        <f>H72+H73+H74+H75+H76+H77</f>
        <v>8490869</v>
      </c>
    </row>
    <row r="72" spans="1:8" ht="47.25" customHeight="1" hidden="1">
      <c r="A72" s="13" t="s">
        <v>51</v>
      </c>
      <c r="B72" s="11" t="s">
        <v>31</v>
      </c>
      <c r="C72" s="26">
        <v>0</v>
      </c>
      <c r="D72" s="25">
        <f t="shared" si="1"/>
        <v>0</v>
      </c>
      <c r="E72" s="26">
        <v>0</v>
      </c>
      <c r="F72" s="26">
        <v>0</v>
      </c>
      <c r="G72" s="4">
        <f t="shared" si="2"/>
        <v>0</v>
      </c>
      <c r="H72" s="26">
        <v>0</v>
      </c>
    </row>
    <row r="73" spans="1:8" ht="137.25" customHeight="1">
      <c r="A73" s="13" t="s">
        <v>303</v>
      </c>
      <c r="B73" s="11" t="s">
        <v>304</v>
      </c>
      <c r="C73" s="26">
        <v>7810435</v>
      </c>
      <c r="D73" s="25">
        <f t="shared" si="1"/>
        <v>0</v>
      </c>
      <c r="E73" s="26">
        <v>7810435</v>
      </c>
      <c r="F73" s="26">
        <v>7606712</v>
      </c>
      <c r="G73" s="4">
        <f t="shared" si="2"/>
        <v>0</v>
      </c>
      <c r="H73" s="26">
        <v>7606712</v>
      </c>
    </row>
    <row r="74" spans="1:8" ht="102" customHeight="1">
      <c r="A74" s="13" t="s">
        <v>52</v>
      </c>
      <c r="B74" s="11" t="s">
        <v>172</v>
      </c>
      <c r="C74" s="26">
        <v>781157</v>
      </c>
      <c r="D74" s="25">
        <f t="shared" si="1"/>
        <v>0</v>
      </c>
      <c r="E74" s="26">
        <v>781157</v>
      </c>
      <c r="F74" s="26">
        <v>781157</v>
      </c>
      <c r="G74" s="4">
        <f t="shared" si="2"/>
        <v>0</v>
      </c>
      <c r="H74" s="26">
        <v>781157</v>
      </c>
    </row>
    <row r="75" spans="1:8" ht="78.75" customHeight="1" hidden="1">
      <c r="A75" s="13" t="s">
        <v>54</v>
      </c>
      <c r="B75" s="11" t="s">
        <v>32</v>
      </c>
      <c r="C75" s="26"/>
      <c r="D75" s="25">
        <f t="shared" si="1"/>
        <v>0</v>
      </c>
      <c r="E75" s="26"/>
      <c r="F75" s="26"/>
      <c r="G75" s="4">
        <f t="shared" si="2"/>
        <v>0</v>
      </c>
      <c r="H75" s="26"/>
    </row>
    <row r="76" spans="1:8" ht="126" customHeight="1" hidden="1">
      <c r="A76" s="13" t="s">
        <v>55</v>
      </c>
      <c r="B76" s="11" t="s">
        <v>173</v>
      </c>
      <c r="C76" s="26"/>
      <c r="D76" s="25">
        <f t="shared" si="1"/>
        <v>0</v>
      </c>
      <c r="E76" s="26"/>
      <c r="F76" s="26"/>
      <c r="G76" s="4">
        <f t="shared" si="2"/>
        <v>0</v>
      </c>
      <c r="H76" s="26"/>
    </row>
    <row r="77" spans="1:8" ht="104.25" customHeight="1">
      <c r="A77" s="13" t="s">
        <v>56</v>
      </c>
      <c r="B77" s="11" t="s">
        <v>283</v>
      </c>
      <c r="C77" s="26">
        <v>96000</v>
      </c>
      <c r="D77" s="25">
        <f t="shared" si="1"/>
        <v>0</v>
      </c>
      <c r="E77" s="26">
        <v>96000</v>
      </c>
      <c r="F77" s="26">
        <v>103000</v>
      </c>
      <c r="G77" s="4">
        <f t="shared" si="2"/>
        <v>0</v>
      </c>
      <c r="H77" s="26">
        <v>103000</v>
      </c>
    </row>
    <row r="78" spans="1:8" ht="31.5">
      <c r="A78" s="12" t="s">
        <v>57</v>
      </c>
      <c r="B78" s="10" t="s">
        <v>113</v>
      </c>
      <c r="C78" s="24">
        <f>C79</f>
        <v>367000</v>
      </c>
      <c r="D78" s="25">
        <f t="shared" si="1"/>
        <v>0</v>
      </c>
      <c r="E78" s="24">
        <f>E79</f>
        <v>367000</v>
      </c>
      <c r="F78" s="24">
        <f>F79</f>
        <v>384000</v>
      </c>
      <c r="G78" s="4">
        <f t="shared" si="2"/>
        <v>0</v>
      </c>
      <c r="H78" s="24">
        <f>H79</f>
        <v>384000</v>
      </c>
    </row>
    <row r="79" spans="1:8" ht="34.5" customHeight="1">
      <c r="A79" s="13" t="s">
        <v>58</v>
      </c>
      <c r="B79" s="11" t="s">
        <v>118</v>
      </c>
      <c r="C79" s="26">
        <f>C80+C81+C82+C83</f>
        <v>367000</v>
      </c>
      <c r="D79" s="25">
        <f t="shared" si="1"/>
        <v>0</v>
      </c>
      <c r="E79" s="26">
        <f>E80+E81+E82+E83</f>
        <v>367000</v>
      </c>
      <c r="F79" s="26">
        <f>F80+F81+F82+F83</f>
        <v>384000</v>
      </c>
      <c r="G79" s="4">
        <f t="shared" si="2"/>
        <v>0</v>
      </c>
      <c r="H79" s="26">
        <f>H80+H81+H82+H83</f>
        <v>384000</v>
      </c>
    </row>
    <row r="80" spans="1:8" ht="36" customHeight="1">
      <c r="A80" s="13" t="s">
        <v>174</v>
      </c>
      <c r="B80" s="11" t="s">
        <v>175</v>
      </c>
      <c r="C80" s="26">
        <v>52000</v>
      </c>
      <c r="D80" s="25">
        <f t="shared" si="1"/>
        <v>0</v>
      </c>
      <c r="E80" s="26">
        <v>52000</v>
      </c>
      <c r="F80" s="26">
        <v>54000</v>
      </c>
      <c r="G80" s="4">
        <f t="shared" si="2"/>
        <v>0</v>
      </c>
      <c r="H80" s="26">
        <v>54000</v>
      </c>
    </row>
    <row r="81" spans="1:8" ht="47.25" customHeight="1" hidden="1">
      <c r="A81" s="13" t="s">
        <v>176</v>
      </c>
      <c r="B81" s="11" t="s">
        <v>177</v>
      </c>
      <c r="C81" s="26"/>
      <c r="D81" s="25">
        <f t="shared" si="1"/>
        <v>0</v>
      </c>
      <c r="E81" s="26"/>
      <c r="F81" s="26"/>
      <c r="G81" s="4">
        <f t="shared" si="2"/>
        <v>0</v>
      </c>
      <c r="H81" s="26"/>
    </row>
    <row r="82" spans="1:8" ht="36" customHeight="1" hidden="1">
      <c r="A82" s="13" t="s">
        <v>178</v>
      </c>
      <c r="B82" s="11" t="s">
        <v>179</v>
      </c>
      <c r="C82" s="26">
        <v>0</v>
      </c>
      <c r="D82" s="25">
        <f t="shared" si="1"/>
        <v>0</v>
      </c>
      <c r="E82" s="26">
        <v>0</v>
      </c>
      <c r="F82" s="26">
        <v>0</v>
      </c>
      <c r="G82" s="4">
        <f t="shared" si="2"/>
        <v>0</v>
      </c>
      <c r="H82" s="26">
        <v>0</v>
      </c>
    </row>
    <row r="83" spans="1:8" ht="36" customHeight="1">
      <c r="A83" s="13" t="s">
        <v>180</v>
      </c>
      <c r="B83" s="11" t="s">
        <v>181</v>
      </c>
      <c r="C83" s="26">
        <f>C84</f>
        <v>315000</v>
      </c>
      <c r="D83" s="25">
        <f>E83-C83</f>
        <v>0</v>
      </c>
      <c r="E83" s="26">
        <f>E84</f>
        <v>315000</v>
      </c>
      <c r="F83" s="26">
        <f>F84</f>
        <v>330000</v>
      </c>
      <c r="G83" s="4">
        <f>H83-F83</f>
        <v>0</v>
      </c>
      <c r="H83" s="26">
        <f>H84</f>
        <v>330000</v>
      </c>
    </row>
    <row r="84" spans="1:8" ht="31.5" customHeight="1">
      <c r="A84" s="13" t="s">
        <v>318</v>
      </c>
      <c r="B84" s="11" t="s">
        <v>339</v>
      </c>
      <c r="C84" s="26">
        <v>315000</v>
      </c>
      <c r="D84" s="25">
        <f>E84-C84</f>
        <v>0</v>
      </c>
      <c r="E84" s="26">
        <v>315000</v>
      </c>
      <c r="F84" s="26">
        <v>330000</v>
      </c>
      <c r="G84" s="4">
        <f>H84-F84</f>
        <v>0</v>
      </c>
      <c r="H84" s="26">
        <v>330000</v>
      </c>
    </row>
    <row r="85" spans="1:8" ht="57.75" customHeight="1">
      <c r="A85" s="12" t="s">
        <v>59</v>
      </c>
      <c r="B85" s="12" t="s">
        <v>254</v>
      </c>
      <c r="C85" s="24">
        <f>C86+C87+C88</f>
        <v>356066</v>
      </c>
      <c r="D85" s="25">
        <f t="shared" si="1"/>
        <v>0</v>
      </c>
      <c r="E85" s="24">
        <f>E86+E87+E88</f>
        <v>356066</v>
      </c>
      <c r="F85" s="24">
        <f>F86+F87+F88</f>
        <v>356066</v>
      </c>
      <c r="G85" s="4">
        <f t="shared" si="2"/>
        <v>0</v>
      </c>
      <c r="H85" s="24">
        <f>H86+H87+H88</f>
        <v>356066</v>
      </c>
    </row>
    <row r="86" spans="1:8" ht="47.25" customHeight="1" hidden="1">
      <c r="A86" s="13" t="s">
        <v>182</v>
      </c>
      <c r="B86" s="13" t="s">
        <v>183</v>
      </c>
      <c r="C86" s="26">
        <v>0</v>
      </c>
      <c r="D86" s="25">
        <f aca="true" t="shared" si="3" ref="D86:D141">E86-C86</f>
        <v>0</v>
      </c>
      <c r="E86" s="26">
        <v>0</v>
      </c>
      <c r="F86" s="26">
        <v>0</v>
      </c>
      <c r="G86" s="4">
        <f t="shared" si="2"/>
        <v>0</v>
      </c>
      <c r="H86" s="26">
        <v>0</v>
      </c>
    </row>
    <row r="87" spans="1:8" ht="63" customHeight="1" hidden="1">
      <c r="A87" s="13" t="s">
        <v>184</v>
      </c>
      <c r="B87" s="13" t="s">
        <v>185</v>
      </c>
      <c r="C87" s="26"/>
      <c r="D87" s="25">
        <f t="shared" si="3"/>
        <v>0</v>
      </c>
      <c r="E87" s="26"/>
      <c r="F87" s="26"/>
      <c r="G87" s="4">
        <f t="shared" si="2"/>
        <v>0</v>
      </c>
      <c r="H87" s="26"/>
    </row>
    <row r="88" spans="1:8" ht="45" customHeight="1">
      <c r="A88" s="13" t="s">
        <v>329</v>
      </c>
      <c r="B88" s="13" t="s">
        <v>186</v>
      </c>
      <c r="C88" s="26">
        <v>356066</v>
      </c>
      <c r="D88" s="25">
        <f t="shared" si="3"/>
        <v>0</v>
      </c>
      <c r="E88" s="26">
        <v>356066</v>
      </c>
      <c r="F88" s="26">
        <v>356066</v>
      </c>
      <c r="G88" s="4">
        <f t="shared" si="2"/>
        <v>0</v>
      </c>
      <c r="H88" s="26">
        <v>356066</v>
      </c>
    </row>
    <row r="89" spans="1:8" ht="42" customHeight="1">
      <c r="A89" s="12" t="s">
        <v>60</v>
      </c>
      <c r="B89" s="12" t="s">
        <v>119</v>
      </c>
      <c r="C89" s="24">
        <f>C90+C91+C92+C93+C94+C95+C96+C97+C98+C99</f>
        <v>1120700</v>
      </c>
      <c r="D89" s="25">
        <f t="shared" si="3"/>
        <v>0</v>
      </c>
      <c r="E89" s="24">
        <f>E90+E91+E92+E93+E94+E95+E96+E97+E98+E99</f>
        <v>1120700</v>
      </c>
      <c r="F89" s="24">
        <f>F90+F91+F92+F93+F94+F95+F96+F97+F98+F99</f>
        <v>450000</v>
      </c>
      <c r="G89" s="4">
        <f t="shared" si="2"/>
        <v>0</v>
      </c>
      <c r="H89" s="24">
        <f>H90+H91+H92+H93+H94+H95+H96+H97+H98+H99</f>
        <v>450000</v>
      </c>
    </row>
    <row r="90" spans="1:8" ht="31.5" customHeight="1" hidden="1">
      <c r="A90" s="13" t="s">
        <v>61</v>
      </c>
      <c r="B90" s="13" t="s">
        <v>120</v>
      </c>
      <c r="C90" s="25"/>
      <c r="D90" s="25">
        <f t="shared" si="3"/>
        <v>0</v>
      </c>
      <c r="E90" s="25"/>
      <c r="F90" s="25"/>
      <c r="G90" s="4">
        <f t="shared" si="2"/>
        <v>0</v>
      </c>
      <c r="H90" s="25"/>
    </row>
    <row r="91" spans="1:8" ht="141.75" customHeight="1" hidden="1">
      <c r="A91" s="13" t="s">
        <v>187</v>
      </c>
      <c r="B91" s="13" t="s">
        <v>188</v>
      </c>
      <c r="C91" s="25">
        <v>0</v>
      </c>
      <c r="D91" s="25">
        <f t="shared" si="3"/>
        <v>0</v>
      </c>
      <c r="E91" s="25">
        <v>0</v>
      </c>
      <c r="F91" s="25">
        <v>0</v>
      </c>
      <c r="G91" s="4">
        <f t="shared" si="2"/>
        <v>0</v>
      </c>
      <c r="H91" s="25">
        <v>0</v>
      </c>
    </row>
    <row r="92" spans="1:8" ht="121.5" customHeight="1">
      <c r="A92" s="13" t="s">
        <v>189</v>
      </c>
      <c r="B92" s="11" t="s">
        <v>190</v>
      </c>
      <c r="C92" s="25">
        <v>670700</v>
      </c>
      <c r="D92" s="25">
        <f t="shared" si="3"/>
        <v>0</v>
      </c>
      <c r="E92" s="25">
        <v>670700</v>
      </c>
      <c r="F92" s="25">
        <v>0</v>
      </c>
      <c r="G92" s="4">
        <f t="shared" si="2"/>
        <v>0</v>
      </c>
      <c r="H92" s="25">
        <v>0</v>
      </c>
    </row>
    <row r="93" spans="1:8" ht="141.75" customHeight="1" hidden="1">
      <c r="A93" s="13" t="s">
        <v>191</v>
      </c>
      <c r="B93" s="13" t="s">
        <v>192</v>
      </c>
      <c r="C93" s="25"/>
      <c r="D93" s="25">
        <f t="shared" si="3"/>
        <v>0</v>
      </c>
      <c r="E93" s="25"/>
      <c r="F93" s="25"/>
      <c r="G93" s="4">
        <f t="shared" si="2"/>
        <v>0</v>
      </c>
      <c r="H93" s="25"/>
    </row>
    <row r="94" spans="1:8" ht="141.75" customHeight="1" hidden="1">
      <c r="A94" s="13" t="s">
        <v>193</v>
      </c>
      <c r="B94" s="11" t="s">
        <v>194</v>
      </c>
      <c r="C94" s="25"/>
      <c r="D94" s="25">
        <f t="shared" si="3"/>
        <v>0</v>
      </c>
      <c r="E94" s="25"/>
      <c r="F94" s="25"/>
      <c r="G94" s="4">
        <f t="shared" si="2"/>
        <v>0</v>
      </c>
      <c r="H94" s="25"/>
    </row>
    <row r="95" spans="1:8" ht="78.75" customHeight="1" hidden="1">
      <c r="A95" s="13" t="s">
        <v>62</v>
      </c>
      <c r="B95" s="11" t="s">
        <v>122</v>
      </c>
      <c r="C95" s="25"/>
      <c r="D95" s="25">
        <f t="shared" si="3"/>
        <v>0</v>
      </c>
      <c r="E95" s="25"/>
      <c r="F95" s="25"/>
      <c r="G95" s="4">
        <f t="shared" si="2"/>
        <v>0</v>
      </c>
      <c r="H95" s="25"/>
    </row>
    <row r="96" spans="1:8" ht="78.75" customHeight="1" hidden="1">
      <c r="A96" s="13" t="s">
        <v>63</v>
      </c>
      <c r="B96" s="11" t="s">
        <v>123</v>
      </c>
      <c r="C96" s="25"/>
      <c r="D96" s="25">
        <f t="shared" si="3"/>
        <v>0</v>
      </c>
      <c r="E96" s="25"/>
      <c r="F96" s="25"/>
      <c r="G96" s="4">
        <f t="shared" si="2"/>
        <v>0</v>
      </c>
      <c r="H96" s="25"/>
    </row>
    <row r="97" spans="1:8" ht="47.25" customHeight="1" hidden="1">
      <c r="A97" s="13" t="s">
        <v>64</v>
      </c>
      <c r="B97" s="13" t="s">
        <v>124</v>
      </c>
      <c r="C97" s="25"/>
      <c r="D97" s="25">
        <f t="shared" si="3"/>
        <v>0</v>
      </c>
      <c r="E97" s="25"/>
      <c r="F97" s="25"/>
      <c r="G97" s="4">
        <f t="shared" si="2"/>
        <v>0</v>
      </c>
      <c r="H97" s="25"/>
    </row>
    <row r="98" spans="1:8" ht="90" customHeight="1">
      <c r="A98" s="13" t="s">
        <v>305</v>
      </c>
      <c r="B98" s="13" t="s">
        <v>306</v>
      </c>
      <c r="C98" s="26">
        <v>450000</v>
      </c>
      <c r="D98" s="25">
        <f t="shared" si="3"/>
        <v>0</v>
      </c>
      <c r="E98" s="26">
        <v>450000</v>
      </c>
      <c r="F98" s="26">
        <v>450000</v>
      </c>
      <c r="G98" s="4">
        <f aca="true" t="shared" si="4" ref="G98:G161">H98-F98</f>
        <v>0</v>
      </c>
      <c r="H98" s="26">
        <v>450000</v>
      </c>
    </row>
    <row r="99" spans="1:8" ht="78.75" customHeight="1" hidden="1">
      <c r="A99" s="13" t="s">
        <v>65</v>
      </c>
      <c r="B99" s="13" t="s">
        <v>195</v>
      </c>
      <c r="C99" s="25"/>
      <c r="D99" s="25">
        <f t="shared" si="3"/>
        <v>0</v>
      </c>
      <c r="E99" s="25"/>
      <c r="F99" s="25"/>
      <c r="G99" s="4">
        <f t="shared" si="4"/>
        <v>0</v>
      </c>
      <c r="H99" s="25"/>
    </row>
    <row r="100" spans="1:8" ht="31.5" customHeight="1" hidden="1">
      <c r="A100" s="12" t="s">
        <v>66</v>
      </c>
      <c r="B100" s="12" t="s">
        <v>125</v>
      </c>
      <c r="C100" s="24">
        <f>C101</f>
        <v>0</v>
      </c>
      <c r="D100" s="25">
        <f t="shared" si="3"/>
        <v>0</v>
      </c>
      <c r="E100" s="24">
        <f>E101</f>
        <v>0</v>
      </c>
      <c r="F100" s="24">
        <f>F101</f>
        <v>0</v>
      </c>
      <c r="G100" s="4">
        <f t="shared" si="4"/>
        <v>0</v>
      </c>
      <c r="H100" s="24">
        <f>H101</f>
        <v>0</v>
      </c>
    </row>
    <row r="101" spans="1:8" ht="47.25" customHeight="1" hidden="1">
      <c r="A101" s="13" t="s">
        <v>67</v>
      </c>
      <c r="B101" s="13" t="s">
        <v>126</v>
      </c>
      <c r="C101" s="25"/>
      <c r="D101" s="25">
        <f t="shared" si="3"/>
        <v>0</v>
      </c>
      <c r="E101" s="25"/>
      <c r="F101" s="25"/>
      <c r="G101" s="4">
        <f t="shared" si="4"/>
        <v>0</v>
      </c>
      <c r="H101" s="25"/>
    </row>
    <row r="102" spans="1:8" ht="36" customHeight="1">
      <c r="A102" s="12" t="s">
        <v>68</v>
      </c>
      <c r="B102" s="10" t="s">
        <v>127</v>
      </c>
      <c r="C102" s="24">
        <f>C103+C104+C105+C106+C107+C108+C109+C110+C111+C112+C113+C114+C115+C116+C117+C118+C119+C120+C121+C122+C123+C124+C125+C126+C127</f>
        <v>1166980</v>
      </c>
      <c r="D102" s="25">
        <f t="shared" si="3"/>
        <v>0</v>
      </c>
      <c r="E102" s="24">
        <f>E103+E104+E105+E106+E107+E108+E109+E110+E111+E112+E113+E114+E115+E116+E117+E118+E119+E120+E121+E122+E123+E124+E125+E126+E127</f>
        <v>1166980</v>
      </c>
      <c r="F102" s="24">
        <f>F103+F104+F105+F106+F107+F108+F109+F110+F111+F112+F113+F114+F115+F116+F117+F118+F119+F120+F121+F122+F123+F124+F125+F126+F127</f>
        <v>1175080</v>
      </c>
      <c r="G102" s="4">
        <f t="shared" si="4"/>
        <v>0</v>
      </c>
      <c r="H102" s="24">
        <f>H103+H104+H105+H106+H107+H108+H109+H110+H111+H112+H113+H114+H115+H116+H117+H118+H119+H120+H121+H122+H123+H124+H125+H126+H127</f>
        <v>1175080</v>
      </c>
    </row>
    <row r="103" spans="1:8" ht="117" customHeight="1">
      <c r="A103" s="13" t="s">
        <v>285</v>
      </c>
      <c r="B103" s="11" t="s">
        <v>308</v>
      </c>
      <c r="C103" s="26">
        <v>75000</v>
      </c>
      <c r="D103" s="25">
        <f t="shared" si="3"/>
        <v>0</v>
      </c>
      <c r="E103" s="26">
        <v>75000</v>
      </c>
      <c r="F103" s="26">
        <v>75000</v>
      </c>
      <c r="G103" s="4">
        <f t="shared" si="4"/>
        <v>0</v>
      </c>
      <c r="H103" s="26">
        <v>75000</v>
      </c>
    </row>
    <row r="104" spans="1:8" ht="63" customHeight="1" hidden="1">
      <c r="A104" s="13" t="s">
        <v>69</v>
      </c>
      <c r="B104" s="11" t="s">
        <v>128</v>
      </c>
      <c r="C104" s="26"/>
      <c r="D104" s="25">
        <f t="shared" si="3"/>
        <v>0</v>
      </c>
      <c r="E104" s="26"/>
      <c r="F104" s="26"/>
      <c r="G104" s="4">
        <f t="shared" si="4"/>
        <v>0</v>
      </c>
      <c r="H104" s="26"/>
    </row>
    <row r="105" spans="1:8" ht="78.75" customHeight="1" hidden="1">
      <c r="A105" s="13" t="s">
        <v>70</v>
      </c>
      <c r="B105" s="11" t="s">
        <v>129</v>
      </c>
      <c r="C105" s="26"/>
      <c r="D105" s="25">
        <f t="shared" si="3"/>
        <v>0</v>
      </c>
      <c r="E105" s="26"/>
      <c r="F105" s="26"/>
      <c r="G105" s="4">
        <f t="shared" si="4"/>
        <v>0</v>
      </c>
      <c r="H105" s="26"/>
    </row>
    <row r="106" spans="1:8" ht="85.5" customHeight="1" hidden="1">
      <c r="A106" s="13" t="s">
        <v>286</v>
      </c>
      <c r="B106" s="11" t="s">
        <v>130</v>
      </c>
      <c r="C106" s="26">
        <v>0</v>
      </c>
      <c r="D106" s="25">
        <f t="shared" si="3"/>
        <v>0</v>
      </c>
      <c r="E106" s="26">
        <v>0</v>
      </c>
      <c r="F106" s="26">
        <v>0</v>
      </c>
      <c r="G106" s="4">
        <f t="shared" si="4"/>
        <v>0</v>
      </c>
      <c r="H106" s="26">
        <v>0</v>
      </c>
    </row>
    <row r="107" spans="1:8" ht="94.5" customHeight="1" hidden="1">
      <c r="A107" s="13" t="s">
        <v>71</v>
      </c>
      <c r="B107" s="11" t="s">
        <v>131</v>
      </c>
      <c r="C107" s="26">
        <v>0</v>
      </c>
      <c r="D107" s="25">
        <f t="shared" si="3"/>
        <v>0</v>
      </c>
      <c r="E107" s="26">
        <v>0</v>
      </c>
      <c r="F107" s="26">
        <v>0</v>
      </c>
      <c r="G107" s="4">
        <f t="shared" si="4"/>
        <v>0</v>
      </c>
      <c r="H107" s="26">
        <v>0</v>
      </c>
    </row>
    <row r="108" spans="1:8" ht="47.25" customHeight="1" hidden="1">
      <c r="A108" s="13" t="s">
        <v>72</v>
      </c>
      <c r="B108" s="11" t="s">
        <v>132</v>
      </c>
      <c r="C108" s="26"/>
      <c r="D108" s="25">
        <f t="shared" si="3"/>
        <v>0</v>
      </c>
      <c r="E108" s="26"/>
      <c r="F108" s="26"/>
      <c r="G108" s="4">
        <f t="shared" si="4"/>
        <v>0</v>
      </c>
      <c r="H108" s="26"/>
    </row>
    <row r="109" spans="1:8" ht="78.75" customHeight="1" hidden="1">
      <c r="A109" s="13" t="s">
        <v>73</v>
      </c>
      <c r="B109" s="11" t="s">
        <v>133</v>
      </c>
      <c r="C109" s="26"/>
      <c r="D109" s="25">
        <f t="shared" si="3"/>
        <v>0</v>
      </c>
      <c r="E109" s="26"/>
      <c r="F109" s="26"/>
      <c r="G109" s="4">
        <f t="shared" si="4"/>
        <v>0</v>
      </c>
      <c r="H109" s="26"/>
    </row>
    <row r="110" spans="1:8" ht="78.75" customHeight="1" hidden="1">
      <c r="A110" s="13" t="s">
        <v>75</v>
      </c>
      <c r="B110" s="11" t="s">
        <v>134</v>
      </c>
      <c r="C110" s="26"/>
      <c r="D110" s="25">
        <f t="shared" si="3"/>
        <v>0</v>
      </c>
      <c r="E110" s="26"/>
      <c r="F110" s="26"/>
      <c r="G110" s="4">
        <f t="shared" si="4"/>
        <v>0</v>
      </c>
      <c r="H110" s="26"/>
    </row>
    <row r="111" spans="1:8" ht="47.25" customHeight="1" hidden="1">
      <c r="A111" s="13" t="s">
        <v>74</v>
      </c>
      <c r="B111" s="11" t="s">
        <v>232</v>
      </c>
      <c r="C111" s="26"/>
      <c r="D111" s="25">
        <f t="shared" si="3"/>
        <v>0</v>
      </c>
      <c r="E111" s="26"/>
      <c r="F111" s="26"/>
      <c r="G111" s="4">
        <f t="shared" si="4"/>
        <v>0</v>
      </c>
      <c r="H111" s="26"/>
    </row>
    <row r="112" spans="1:8" ht="63" customHeight="1" hidden="1">
      <c r="A112" s="13" t="s">
        <v>76</v>
      </c>
      <c r="B112" s="11" t="s">
        <v>284</v>
      </c>
      <c r="C112" s="26"/>
      <c r="D112" s="25">
        <f t="shared" si="3"/>
        <v>0</v>
      </c>
      <c r="E112" s="26"/>
      <c r="F112" s="26"/>
      <c r="G112" s="4">
        <f t="shared" si="4"/>
        <v>0</v>
      </c>
      <c r="H112" s="26"/>
    </row>
    <row r="113" spans="1:8" ht="47.25" customHeight="1" hidden="1">
      <c r="A113" s="13" t="s">
        <v>77</v>
      </c>
      <c r="B113" s="11" t="s">
        <v>135</v>
      </c>
      <c r="C113" s="26">
        <v>0</v>
      </c>
      <c r="D113" s="25">
        <f t="shared" si="3"/>
        <v>0</v>
      </c>
      <c r="E113" s="26">
        <v>0</v>
      </c>
      <c r="F113" s="26">
        <v>0</v>
      </c>
      <c r="G113" s="4">
        <f t="shared" si="4"/>
        <v>0</v>
      </c>
      <c r="H113" s="26">
        <v>0</v>
      </c>
    </row>
    <row r="114" spans="1:8" ht="47.25" customHeight="1">
      <c r="A114" s="13" t="s">
        <v>340</v>
      </c>
      <c r="B114" s="11" t="s">
        <v>136</v>
      </c>
      <c r="C114" s="26">
        <v>3250</v>
      </c>
      <c r="D114" s="25">
        <f t="shared" si="3"/>
        <v>0</v>
      </c>
      <c r="E114" s="26">
        <v>3250</v>
      </c>
      <c r="F114" s="26">
        <v>3250</v>
      </c>
      <c r="G114" s="4">
        <f t="shared" si="4"/>
        <v>0</v>
      </c>
      <c r="H114" s="26">
        <v>3250</v>
      </c>
    </row>
    <row r="115" spans="1:8" ht="31.5" customHeight="1" hidden="1">
      <c r="A115" s="13" t="s">
        <v>78</v>
      </c>
      <c r="B115" s="11" t="s">
        <v>137</v>
      </c>
      <c r="C115" s="26">
        <v>0</v>
      </c>
      <c r="D115" s="25">
        <f t="shared" si="3"/>
        <v>0</v>
      </c>
      <c r="E115" s="26">
        <v>0</v>
      </c>
      <c r="F115" s="26">
        <v>0</v>
      </c>
      <c r="G115" s="4">
        <f t="shared" si="4"/>
        <v>0</v>
      </c>
      <c r="H115" s="26">
        <v>0</v>
      </c>
    </row>
    <row r="116" spans="1:8" ht="63" customHeight="1" hidden="1">
      <c r="A116" s="13" t="s">
        <v>79</v>
      </c>
      <c r="B116" s="11" t="s">
        <v>139</v>
      </c>
      <c r="C116" s="26"/>
      <c r="D116" s="25">
        <f t="shared" si="3"/>
        <v>0</v>
      </c>
      <c r="E116" s="26"/>
      <c r="F116" s="26"/>
      <c r="G116" s="4">
        <f t="shared" si="4"/>
        <v>0</v>
      </c>
      <c r="H116" s="26"/>
    </row>
    <row r="117" spans="1:8" ht="63" customHeight="1" hidden="1">
      <c r="A117" s="13" t="s">
        <v>80</v>
      </c>
      <c r="B117" s="11" t="s">
        <v>140</v>
      </c>
      <c r="C117" s="26"/>
      <c r="D117" s="25">
        <f t="shared" si="3"/>
        <v>0</v>
      </c>
      <c r="E117" s="26"/>
      <c r="F117" s="26"/>
      <c r="G117" s="4">
        <f t="shared" si="4"/>
        <v>0</v>
      </c>
      <c r="H117" s="26"/>
    </row>
    <row r="118" spans="1:8" ht="78.75">
      <c r="A118" s="13" t="s">
        <v>287</v>
      </c>
      <c r="B118" s="11" t="s">
        <v>141</v>
      </c>
      <c r="C118" s="26">
        <v>510700</v>
      </c>
      <c r="D118" s="25">
        <f t="shared" si="3"/>
        <v>0</v>
      </c>
      <c r="E118" s="26">
        <v>510700</v>
      </c>
      <c r="F118" s="26">
        <v>510700</v>
      </c>
      <c r="G118" s="4">
        <f t="shared" si="4"/>
        <v>0</v>
      </c>
      <c r="H118" s="26">
        <v>510700</v>
      </c>
    </row>
    <row r="119" spans="1:8" ht="78.75">
      <c r="A119" s="13" t="s">
        <v>288</v>
      </c>
      <c r="B119" s="11" t="s">
        <v>141</v>
      </c>
      <c r="C119" s="26">
        <v>270</v>
      </c>
      <c r="D119" s="25">
        <f t="shared" si="3"/>
        <v>0</v>
      </c>
      <c r="E119" s="26">
        <v>270</v>
      </c>
      <c r="F119" s="26">
        <v>270</v>
      </c>
      <c r="G119" s="4">
        <f t="shared" si="4"/>
        <v>0</v>
      </c>
      <c r="H119" s="26">
        <v>270</v>
      </c>
    </row>
    <row r="120" spans="1:8" ht="47.25" customHeight="1" hidden="1">
      <c r="A120" s="13" t="s">
        <v>164</v>
      </c>
      <c r="B120" s="11" t="s">
        <v>198</v>
      </c>
      <c r="C120" s="26"/>
      <c r="D120" s="25">
        <f t="shared" si="3"/>
        <v>0</v>
      </c>
      <c r="E120" s="26"/>
      <c r="F120" s="26"/>
      <c r="G120" s="4">
        <f t="shared" si="4"/>
        <v>0</v>
      </c>
      <c r="H120" s="26"/>
    </row>
    <row r="121" spans="1:8" ht="47.25" customHeight="1" hidden="1">
      <c r="A121" s="13" t="s">
        <v>196</v>
      </c>
      <c r="B121" s="11" t="s">
        <v>197</v>
      </c>
      <c r="C121" s="26"/>
      <c r="D121" s="25">
        <f t="shared" si="3"/>
        <v>0</v>
      </c>
      <c r="E121" s="26"/>
      <c r="F121" s="26"/>
      <c r="G121" s="4">
        <f t="shared" si="4"/>
        <v>0</v>
      </c>
      <c r="H121" s="26"/>
    </row>
    <row r="122" spans="1:8" ht="47.25" hidden="1">
      <c r="A122" s="13" t="s">
        <v>289</v>
      </c>
      <c r="B122" s="11" t="s">
        <v>198</v>
      </c>
      <c r="C122" s="26">
        <v>0</v>
      </c>
      <c r="D122" s="25">
        <f t="shared" si="3"/>
        <v>0</v>
      </c>
      <c r="E122" s="26">
        <v>0</v>
      </c>
      <c r="F122" s="26">
        <v>0</v>
      </c>
      <c r="G122" s="4">
        <f t="shared" si="4"/>
        <v>0</v>
      </c>
      <c r="H122" s="26">
        <v>0</v>
      </c>
    </row>
    <row r="123" spans="1:8" ht="78.75" customHeight="1" hidden="1">
      <c r="A123" s="13" t="s">
        <v>81</v>
      </c>
      <c r="B123" s="11" t="s">
        <v>114</v>
      </c>
      <c r="C123" s="26"/>
      <c r="D123" s="25">
        <f t="shared" si="3"/>
        <v>0</v>
      </c>
      <c r="E123" s="26"/>
      <c r="F123" s="26"/>
      <c r="G123" s="4">
        <f t="shared" si="4"/>
        <v>0</v>
      </c>
      <c r="H123" s="26"/>
    </row>
    <row r="124" spans="1:8" ht="78.75" customHeight="1" hidden="1">
      <c r="A124" s="13" t="s">
        <v>82</v>
      </c>
      <c r="B124" s="14" t="s">
        <v>142</v>
      </c>
      <c r="C124" s="26">
        <v>0</v>
      </c>
      <c r="D124" s="25">
        <f t="shared" si="3"/>
        <v>0</v>
      </c>
      <c r="E124" s="26">
        <v>0</v>
      </c>
      <c r="F124" s="26">
        <v>0</v>
      </c>
      <c r="G124" s="4">
        <f t="shared" si="4"/>
        <v>0</v>
      </c>
      <c r="H124" s="26">
        <v>0</v>
      </c>
    </row>
    <row r="125" spans="1:8" ht="63" customHeight="1" hidden="1">
      <c r="A125" s="13" t="s">
        <v>83</v>
      </c>
      <c r="B125" s="14" t="s">
        <v>9</v>
      </c>
      <c r="C125" s="26">
        <v>0</v>
      </c>
      <c r="D125" s="25">
        <f t="shared" si="3"/>
        <v>0</v>
      </c>
      <c r="E125" s="26">
        <v>0</v>
      </c>
      <c r="F125" s="26">
        <v>0</v>
      </c>
      <c r="G125" s="4">
        <f t="shared" si="4"/>
        <v>0</v>
      </c>
      <c r="H125" s="26">
        <v>0</v>
      </c>
    </row>
    <row r="126" spans="1:8" ht="110.25">
      <c r="A126" s="13" t="s">
        <v>302</v>
      </c>
      <c r="B126" s="14" t="s">
        <v>290</v>
      </c>
      <c r="C126" s="26">
        <v>22950</v>
      </c>
      <c r="D126" s="25">
        <f t="shared" si="3"/>
        <v>0</v>
      </c>
      <c r="E126" s="26">
        <v>22950</v>
      </c>
      <c r="F126" s="26">
        <v>22950</v>
      </c>
      <c r="G126" s="4">
        <f t="shared" si="4"/>
        <v>0</v>
      </c>
      <c r="H126" s="26">
        <v>22950</v>
      </c>
    </row>
    <row r="127" spans="1:8" ht="63">
      <c r="A127" s="12" t="s">
        <v>84</v>
      </c>
      <c r="B127" s="10" t="s">
        <v>143</v>
      </c>
      <c r="C127" s="24">
        <f>C128+C129</f>
        <v>554810</v>
      </c>
      <c r="D127" s="27">
        <f t="shared" si="3"/>
        <v>0</v>
      </c>
      <c r="E127" s="24">
        <f>E128+E129</f>
        <v>554810</v>
      </c>
      <c r="F127" s="24">
        <f>F128+F129</f>
        <v>562910</v>
      </c>
      <c r="G127" s="4">
        <f t="shared" si="4"/>
        <v>0</v>
      </c>
      <c r="H127" s="24">
        <f>H128+H129</f>
        <v>562910</v>
      </c>
    </row>
    <row r="128" spans="1:8" ht="63">
      <c r="A128" s="13" t="s">
        <v>357</v>
      </c>
      <c r="B128" s="11" t="s">
        <v>143</v>
      </c>
      <c r="C128" s="26">
        <v>255800</v>
      </c>
      <c r="D128" s="25"/>
      <c r="E128" s="26">
        <v>255800</v>
      </c>
      <c r="F128" s="26">
        <v>263900</v>
      </c>
      <c r="G128" s="4"/>
      <c r="H128" s="26">
        <v>263900</v>
      </c>
    </row>
    <row r="129" spans="1:8" ht="63" customHeight="1">
      <c r="A129" s="13" t="s">
        <v>351</v>
      </c>
      <c r="B129" s="11" t="s">
        <v>143</v>
      </c>
      <c r="C129" s="26">
        <v>299010</v>
      </c>
      <c r="D129" s="25">
        <f t="shared" si="3"/>
        <v>0</v>
      </c>
      <c r="E129" s="26">
        <v>299010</v>
      </c>
      <c r="F129" s="26">
        <v>299010</v>
      </c>
      <c r="G129" s="4">
        <f t="shared" si="4"/>
        <v>0</v>
      </c>
      <c r="H129" s="26">
        <v>299010</v>
      </c>
    </row>
    <row r="130" spans="1:8" ht="15.75" customHeight="1" hidden="1">
      <c r="A130" s="12" t="s">
        <v>85</v>
      </c>
      <c r="B130" s="10" t="s">
        <v>144</v>
      </c>
      <c r="C130" s="24">
        <f>C131+C132</f>
        <v>0</v>
      </c>
      <c r="D130" s="25">
        <f t="shared" si="3"/>
        <v>0</v>
      </c>
      <c r="E130" s="24">
        <f>E131+E132</f>
        <v>0</v>
      </c>
      <c r="F130" s="24">
        <f>F131+F132</f>
        <v>0</v>
      </c>
      <c r="G130" s="4">
        <f t="shared" si="4"/>
        <v>0</v>
      </c>
      <c r="H130" s="24">
        <f>H131+H132</f>
        <v>0</v>
      </c>
    </row>
    <row r="131" spans="1:8" ht="31.5" customHeight="1" hidden="1">
      <c r="A131" s="13" t="s">
        <v>86</v>
      </c>
      <c r="B131" s="11" t="s">
        <v>145</v>
      </c>
      <c r="C131" s="24"/>
      <c r="D131" s="25">
        <f t="shared" si="3"/>
        <v>0</v>
      </c>
      <c r="E131" s="24"/>
      <c r="F131" s="24"/>
      <c r="G131" s="4">
        <f t="shared" si="4"/>
        <v>0</v>
      </c>
      <c r="H131" s="24"/>
    </row>
    <row r="132" spans="1:8" ht="31.5" customHeight="1" hidden="1">
      <c r="A132" s="13" t="s">
        <v>87</v>
      </c>
      <c r="B132" s="11" t="s">
        <v>146</v>
      </c>
      <c r="C132" s="26"/>
      <c r="D132" s="25">
        <f t="shared" si="3"/>
        <v>0</v>
      </c>
      <c r="E132" s="26"/>
      <c r="F132" s="26"/>
      <c r="G132" s="4">
        <f t="shared" si="4"/>
        <v>0</v>
      </c>
      <c r="H132" s="26"/>
    </row>
    <row r="133" spans="1:8" ht="15.75">
      <c r="A133" s="12" t="s">
        <v>89</v>
      </c>
      <c r="B133" s="10" t="s">
        <v>147</v>
      </c>
      <c r="C133" s="24">
        <f>C134+C218+C220+C222+C229</f>
        <v>631873700</v>
      </c>
      <c r="D133" s="27">
        <f t="shared" si="3"/>
        <v>-1133800</v>
      </c>
      <c r="E133" s="24">
        <f>E134+E218+E220+E222+E229</f>
        <v>630739900</v>
      </c>
      <c r="F133" s="24">
        <f>F134+F218+F220+F222+F229</f>
        <v>462551400</v>
      </c>
      <c r="G133" s="5">
        <f t="shared" si="4"/>
        <v>-1133800</v>
      </c>
      <c r="H133" s="24">
        <f>H134+H218+H220+H222+H229</f>
        <v>461417600</v>
      </c>
    </row>
    <row r="134" spans="1:8" ht="47.25">
      <c r="A134" s="12" t="s">
        <v>88</v>
      </c>
      <c r="B134" s="10" t="s">
        <v>150</v>
      </c>
      <c r="C134" s="24">
        <f>C135+C141+C170+C203+C213</f>
        <v>631873700</v>
      </c>
      <c r="D134" s="27">
        <f t="shared" si="3"/>
        <v>-1133800</v>
      </c>
      <c r="E134" s="24">
        <f>E135+E141+E170+E203+E213</f>
        <v>630739900</v>
      </c>
      <c r="F134" s="24">
        <f>F135+F141+F170+F203+F213</f>
        <v>462551400</v>
      </c>
      <c r="G134" s="5">
        <f t="shared" si="4"/>
        <v>-1133800</v>
      </c>
      <c r="H134" s="24">
        <f>H135+H141+H170+H203+H213</f>
        <v>461417600</v>
      </c>
    </row>
    <row r="135" spans="1:8" ht="47.25">
      <c r="A135" s="12" t="s">
        <v>358</v>
      </c>
      <c r="B135" s="10" t="s">
        <v>255</v>
      </c>
      <c r="C135" s="24">
        <f>C136+C138+C139+C140</f>
        <v>146542800</v>
      </c>
      <c r="D135" s="27">
        <f t="shared" si="3"/>
        <v>0</v>
      </c>
      <c r="E135" s="24">
        <f>E136+E138+E139+E140</f>
        <v>146542800</v>
      </c>
      <c r="F135" s="24">
        <f>F136+F138+F139+F140</f>
        <v>146542800</v>
      </c>
      <c r="G135" s="5">
        <f t="shared" si="4"/>
        <v>0</v>
      </c>
      <c r="H135" s="24">
        <f>H136+H138+H139+H140</f>
        <v>146542800</v>
      </c>
    </row>
    <row r="136" spans="1:9" ht="45" customHeight="1">
      <c r="A136" s="13" t="s">
        <v>359</v>
      </c>
      <c r="B136" s="11" t="s">
        <v>148</v>
      </c>
      <c r="C136" s="26">
        <f>C137</f>
        <v>146542800</v>
      </c>
      <c r="D136" s="25">
        <f t="shared" si="3"/>
        <v>0</v>
      </c>
      <c r="E136" s="26">
        <f>E137</f>
        <v>146542800</v>
      </c>
      <c r="F136" s="26">
        <f>F137</f>
        <v>146542800</v>
      </c>
      <c r="G136" s="4">
        <f t="shared" si="4"/>
        <v>0</v>
      </c>
      <c r="H136" s="26">
        <f>H137</f>
        <v>146542800</v>
      </c>
      <c r="I136" s="3">
        <v>801</v>
      </c>
    </row>
    <row r="137" spans="1:9" ht="82.5" customHeight="1">
      <c r="A137" s="13" t="s">
        <v>359</v>
      </c>
      <c r="B137" s="33" t="s">
        <v>331</v>
      </c>
      <c r="C137" s="26">
        <v>146542800</v>
      </c>
      <c r="D137" s="25">
        <f t="shared" si="3"/>
        <v>0</v>
      </c>
      <c r="E137" s="26">
        <v>146542800</v>
      </c>
      <c r="F137" s="26">
        <v>146542800</v>
      </c>
      <c r="G137" s="4">
        <f t="shared" si="4"/>
        <v>0</v>
      </c>
      <c r="H137" s="26">
        <v>146542800</v>
      </c>
      <c r="I137" s="3">
        <v>801</v>
      </c>
    </row>
    <row r="138" spans="1:9" ht="51" customHeight="1" hidden="1">
      <c r="A138" s="17" t="s">
        <v>294</v>
      </c>
      <c r="B138" s="11" t="s">
        <v>149</v>
      </c>
      <c r="C138" s="26"/>
      <c r="D138" s="25">
        <f t="shared" si="3"/>
        <v>0</v>
      </c>
      <c r="E138" s="26"/>
      <c r="F138" s="26"/>
      <c r="G138" s="4">
        <f t="shared" si="4"/>
        <v>0</v>
      </c>
      <c r="H138" s="26"/>
      <c r="I138" s="3">
        <v>2901</v>
      </c>
    </row>
    <row r="139" spans="1:8" ht="63" customHeight="1" hidden="1">
      <c r="A139" s="13" t="s">
        <v>233</v>
      </c>
      <c r="B139" s="11" t="s">
        <v>234</v>
      </c>
      <c r="C139" s="26"/>
      <c r="D139" s="25">
        <f t="shared" si="3"/>
        <v>0</v>
      </c>
      <c r="E139" s="26"/>
      <c r="F139" s="26"/>
      <c r="G139" s="4">
        <f t="shared" si="4"/>
        <v>0</v>
      </c>
      <c r="H139" s="26"/>
    </row>
    <row r="140" spans="1:8" ht="31.5" customHeight="1" hidden="1">
      <c r="A140" s="13" t="s">
        <v>90</v>
      </c>
      <c r="B140" s="11" t="s">
        <v>217</v>
      </c>
      <c r="C140" s="26">
        <v>0</v>
      </c>
      <c r="D140" s="25">
        <f t="shared" si="3"/>
        <v>0</v>
      </c>
      <c r="E140" s="26">
        <v>0</v>
      </c>
      <c r="F140" s="26">
        <v>0</v>
      </c>
      <c r="G140" s="4">
        <f t="shared" si="4"/>
        <v>0</v>
      </c>
      <c r="H140" s="26">
        <v>0</v>
      </c>
    </row>
    <row r="141" spans="1:9" ht="63">
      <c r="A141" s="12" t="s">
        <v>360</v>
      </c>
      <c r="B141" s="10" t="s">
        <v>235</v>
      </c>
      <c r="C141" s="24">
        <f>C142+C150+C156+C157+C162</f>
        <v>218563700</v>
      </c>
      <c r="D141" s="27">
        <f t="shared" si="3"/>
        <v>0</v>
      </c>
      <c r="E141" s="24">
        <f>E142+E150+E155+E156+E157+E161+E162</f>
        <v>218563700</v>
      </c>
      <c r="F141" s="24">
        <f>F142+F150+F156+F157+F162</f>
        <v>49374800</v>
      </c>
      <c r="G141" s="5">
        <f t="shared" si="4"/>
        <v>0</v>
      </c>
      <c r="H141" s="24">
        <f>H142+H150+H155+H156+H157+H161+H162</f>
        <v>49374800</v>
      </c>
      <c r="I141" s="7"/>
    </row>
    <row r="142" spans="1:8" ht="51" customHeight="1">
      <c r="A142" s="13" t="s">
        <v>297</v>
      </c>
      <c r="B142" s="11" t="s">
        <v>152</v>
      </c>
      <c r="C142" s="24">
        <f>C143+C144+C145+C146+C147+C148+C149</f>
        <v>6029000</v>
      </c>
      <c r="D142" s="27">
        <f aca="true" t="shared" si="5" ref="D142:D165">E142-C142</f>
        <v>-6029000</v>
      </c>
      <c r="E142" s="24">
        <f>E143+E144+E145+E146+E147+E148+E149</f>
        <v>0</v>
      </c>
      <c r="F142" s="24">
        <f>F143+F144+F145+F146+F147+F148+F149</f>
        <v>43906000</v>
      </c>
      <c r="G142" s="5">
        <f t="shared" si="4"/>
        <v>-43906000</v>
      </c>
      <c r="H142" s="24">
        <f>H143+H144+H145+H146+H147+H148+H149</f>
        <v>0</v>
      </c>
    </row>
    <row r="143" spans="1:8" ht="56.25" customHeight="1">
      <c r="A143" s="13" t="s">
        <v>297</v>
      </c>
      <c r="B143" s="39" t="s">
        <v>354</v>
      </c>
      <c r="C143" s="26"/>
      <c r="D143" s="25">
        <f t="shared" si="5"/>
        <v>0</v>
      </c>
      <c r="E143" s="26"/>
      <c r="F143" s="26">
        <v>37044000</v>
      </c>
      <c r="G143" s="4">
        <f t="shared" si="4"/>
        <v>-37044000</v>
      </c>
      <c r="H143" s="26">
        <v>0</v>
      </c>
    </row>
    <row r="144" spans="1:9" ht="90" customHeight="1">
      <c r="A144" s="13" t="s">
        <v>297</v>
      </c>
      <c r="B144" s="39" t="s">
        <v>353</v>
      </c>
      <c r="C144" s="26">
        <v>6029000</v>
      </c>
      <c r="D144" s="25">
        <f t="shared" si="5"/>
        <v>-6029000</v>
      </c>
      <c r="E144" s="26">
        <v>0</v>
      </c>
      <c r="F144" s="26">
        <v>6862000</v>
      </c>
      <c r="G144" s="31">
        <f t="shared" si="4"/>
        <v>-6862000</v>
      </c>
      <c r="H144" s="26">
        <v>0</v>
      </c>
      <c r="I144" s="3">
        <v>347</v>
      </c>
    </row>
    <row r="145" spans="1:9" ht="63" customHeight="1" hidden="1">
      <c r="A145" s="13" t="s">
        <v>297</v>
      </c>
      <c r="B145" s="11" t="s">
        <v>256</v>
      </c>
      <c r="C145" s="26"/>
      <c r="D145" s="25">
        <f t="shared" si="5"/>
        <v>0</v>
      </c>
      <c r="E145" s="26"/>
      <c r="F145" s="26"/>
      <c r="G145" s="4">
        <f t="shared" si="4"/>
        <v>0</v>
      </c>
      <c r="H145" s="26"/>
      <c r="I145" s="3">
        <v>472</v>
      </c>
    </row>
    <row r="146" spans="1:9" ht="63" customHeight="1" hidden="1">
      <c r="A146" s="13" t="s">
        <v>297</v>
      </c>
      <c r="B146" s="11" t="s">
        <v>257</v>
      </c>
      <c r="C146" s="26"/>
      <c r="D146" s="25">
        <f t="shared" si="5"/>
        <v>0</v>
      </c>
      <c r="E146" s="26"/>
      <c r="F146" s="26"/>
      <c r="G146" s="4">
        <f t="shared" si="4"/>
        <v>0</v>
      </c>
      <c r="H146" s="26"/>
      <c r="I146" s="3">
        <v>474</v>
      </c>
    </row>
    <row r="147" spans="1:9" ht="94.5" customHeight="1" hidden="1">
      <c r="A147" s="13" t="s">
        <v>297</v>
      </c>
      <c r="B147" s="11" t="s">
        <v>258</v>
      </c>
      <c r="C147" s="26"/>
      <c r="D147" s="25">
        <f t="shared" si="5"/>
        <v>0</v>
      </c>
      <c r="E147" s="26"/>
      <c r="F147" s="26"/>
      <c r="G147" s="4">
        <f t="shared" si="4"/>
        <v>0</v>
      </c>
      <c r="H147" s="26"/>
      <c r="I147" s="3">
        <v>666</v>
      </c>
    </row>
    <row r="148" spans="1:9" ht="111.75" customHeight="1" hidden="1">
      <c r="A148" s="13" t="s">
        <v>297</v>
      </c>
      <c r="B148" s="11" t="s">
        <v>259</v>
      </c>
      <c r="C148" s="26"/>
      <c r="D148" s="25">
        <f t="shared" si="5"/>
        <v>0</v>
      </c>
      <c r="E148" s="26"/>
      <c r="F148" s="26"/>
      <c r="G148" s="4">
        <f t="shared" si="4"/>
        <v>0</v>
      </c>
      <c r="H148" s="26"/>
      <c r="I148" s="3">
        <v>909</v>
      </c>
    </row>
    <row r="149" spans="1:9" ht="132" customHeight="1" hidden="1">
      <c r="A149" s="13" t="s">
        <v>297</v>
      </c>
      <c r="B149" s="11" t="s">
        <v>260</v>
      </c>
      <c r="C149" s="25"/>
      <c r="D149" s="25">
        <f t="shared" si="5"/>
        <v>0</v>
      </c>
      <c r="E149" s="25"/>
      <c r="F149" s="25"/>
      <c r="G149" s="4">
        <f t="shared" si="4"/>
        <v>0</v>
      </c>
      <c r="H149" s="25"/>
      <c r="I149" s="3">
        <v>911</v>
      </c>
    </row>
    <row r="150" spans="1:8" ht="63" customHeight="1" hidden="1">
      <c r="A150" s="17" t="s">
        <v>381</v>
      </c>
      <c r="B150" s="11" t="s">
        <v>314</v>
      </c>
      <c r="C150" s="27">
        <f>C151+C152+C153+C154</f>
        <v>0</v>
      </c>
      <c r="D150" s="25">
        <f t="shared" si="5"/>
        <v>0</v>
      </c>
      <c r="E150" s="27">
        <f>E151+E152+E153+E154</f>
        <v>0</v>
      </c>
      <c r="F150" s="27">
        <f>F151+F152+F153+F154</f>
        <v>0</v>
      </c>
      <c r="G150" s="4">
        <f t="shared" si="4"/>
        <v>0</v>
      </c>
      <c r="H150" s="27">
        <f>H151+H152+H153+H154</f>
        <v>0</v>
      </c>
    </row>
    <row r="151" spans="1:9" ht="110.25" customHeight="1" hidden="1">
      <c r="A151" s="17" t="s">
        <v>381</v>
      </c>
      <c r="B151" s="11" t="s">
        <v>261</v>
      </c>
      <c r="C151" s="25"/>
      <c r="D151" s="25">
        <f t="shared" si="5"/>
        <v>0</v>
      </c>
      <c r="E151" s="25"/>
      <c r="F151" s="25"/>
      <c r="G151" s="4">
        <f t="shared" si="4"/>
        <v>0</v>
      </c>
      <c r="H151" s="25"/>
      <c r="I151" s="3">
        <v>2907</v>
      </c>
    </row>
    <row r="152" spans="1:9" ht="141.75" customHeight="1" hidden="1">
      <c r="A152" s="17" t="s">
        <v>381</v>
      </c>
      <c r="B152" s="11" t="s">
        <v>262</v>
      </c>
      <c r="C152" s="25">
        <v>0</v>
      </c>
      <c r="D152" s="25">
        <f t="shared" si="5"/>
        <v>0</v>
      </c>
      <c r="E152" s="25">
        <v>0</v>
      </c>
      <c r="F152" s="25">
        <v>0</v>
      </c>
      <c r="G152" s="4">
        <f t="shared" si="4"/>
        <v>0</v>
      </c>
      <c r="H152" s="25">
        <v>0</v>
      </c>
      <c r="I152" s="3">
        <v>911</v>
      </c>
    </row>
    <row r="153" spans="1:9" ht="141.75" customHeight="1" hidden="1">
      <c r="A153" s="17" t="s">
        <v>381</v>
      </c>
      <c r="B153" s="11" t="s">
        <v>263</v>
      </c>
      <c r="C153" s="25">
        <v>0</v>
      </c>
      <c r="D153" s="25">
        <f t="shared" si="5"/>
        <v>0</v>
      </c>
      <c r="E153" s="25">
        <v>0</v>
      </c>
      <c r="F153" s="25">
        <v>0</v>
      </c>
      <c r="G153" s="4">
        <f t="shared" si="4"/>
        <v>0</v>
      </c>
      <c r="H153" s="25">
        <v>0</v>
      </c>
      <c r="I153" s="3">
        <v>912</v>
      </c>
    </row>
    <row r="154" spans="1:9" ht="181.5" customHeight="1" hidden="1">
      <c r="A154" s="17" t="s">
        <v>381</v>
      </c>
      <c r="B154" s="11" t="s">
        <v>316</v>
      </c>
      <c r="C154" s="25"/>
      <c r="D154" s="25">
        <f t="shared" si="5"/>
        <v>0</v>
      </c>
      <c r="E154" s="25"/>
      <c r="F154" s="25"/>
      <c r="G154" s="4">
        <f t="shared" si="4"/>
        <v>0</v>
      </c>
      <c r="H154" s="25"/>
      <c r="I154" s="3" t="s">
        <v>315</v>
      </c>
    </row>
    <row r="155" spans="1:8" ht="102" customHeight="1">
      <c r="A155" s="13" t="s">
        <v>380</v>
      </c>
      <c r="B155" s="44" t="s">
        <v>379</v>
      </c>
      <c r="C155" s="25"/>
      <c r="D155" s="25">
        <f t="shared" si="5"/>
        <v>0</v>
      </c>
      <c r="E155" s="25"/>
      <c r="F155" s="25"/>
      <c r="G155" s="31">
        <f t="shared" si="4"/>
        <v>37044000</v>
      </c>
      <c r="H155" s="25">
        <v>37044000</v>
      </c>
    </row>
    <row r="156" spans="1:9" ht="127.5" customHeight="1" hidden="1">
      <c r="A156" s="13" t="s">
        <v>321</v>
      </c>
      <c r="B156" s="32" t="s">
        <v>322</v>
      </c>
      <c r="C156" s="25"/>
      <c r="D156" s="25">
        <f t="shared" si="5"/>
        <v>0</v>
      </c>
      <c r="E156" s="25"/>
      <c r="F156" s="25"/>
      <c r="G156" s="4"/>
      <c r="H156" s="25"/>
      <c r="I156" s="3" t="s">
        <v>323</v>
      </c>
    </row>
    <row r="157" spans="1:8" ht="78.75" customHeight="1">
      <c r="A157" s="13" t="s">
        <v>361</v>
      </c>
      <c r="B157" s="11" t="s">
        <v>317</v>
      </c>
      <c r="C157" s="27">
        <f>C158+C159+C160</f>
        <v>207418900</v>
      </c>
      <c r="D157" s="25">
        <f t="shared" si="5"/>
        <v>0</v>
      </c>
      <c r="E157" s="27">
        <f>E158+E159+E160</f>
        <v>207418900</v>
      </c>
      <c r="F157" s="27">
        <f>F158+F159+F160</f>
        <v>0</v>
      </c>
      <c r="G157" s="4">
        <f t="shared" si="4"/>
        <v>0</v>
      </c>
      <c r="H157" s="27">
        <f>H158+H159+H160</f>
        <v>0</v>
      </c>
    </row>
    <row r="158" spans="1:9" ht="64.5" customHeight="1">
      <c r="A158" s="13" t="s">
        <v>361</v>
      </c>
      <c r="B158" s="35" t="s">
        <v>330</v>
      </c>
      <c r="C158" s="25">
        <v>165336315.79</v>
      </c>
      <c r="D158" s="25">
        <f t="shared" si="5"/>
        <v>0</v>
      </c>
      <c r="E158" s="25">
        <v>165336315.79</v>
      </c>
      <c r="F158" s="25"/>
      <c r="G158" s="4">
        <f t="shared" si="4"/>
        <v>0</v>
      </c>
      <c r="H158" s="25"/>
      <c r="I158" s="3" t="s">
        <v>315</v>
      </c>
    </row>
    <row r="159" spans="1:9" ht="69.75" customHeight="1" hidden="1">
      <c r="A159" s="13" t="s">
        <v>361</v>
      </c>
      <c r="B159" s="11" t="s">
        <v>317</v>
      </c>
      <c r="C159" s="25"/>
      <c r="D159" s="25">
        <f t="shared" si="5"/>
        <v>0</v>
      </c>
      <c r="E159" s="25"/>
      <c r="F159" s="25"/>
      <c r="G159" s="4">
        <f t="shared" si="4"/>
        <v>0</v>
      </c>
      <c r="H159" s="25"/>
      <c r="I159" s="3">
        <v>2933</v>
      </c>
    </row>
    <row r="160" spans="1:8" ht="78.75" customHeight="1">
      <c r="A160" s="13" t="s">
        <v>361</v>
      </c>
      <c r="B160" s="40" t="s">
        <v>355</v>
      </c>
      <c r="C160" s="25">
        <v>42082584.21</v>
      </c>
      <c r="D160" s="25">
        <f t="shared" si="5"/>
        <v>0</v>
      </c>
      <c r="E160" s="25">
        <v>42082584.21</v>
      </c>
      <c r="F160" s="25"/>
      <c r="G160" s="4">
        <f t="shared" si="4"/>
        <v>0</v>
      </c>
      <c r="H160" s="25"/>
    </row>
    <row r="161" spans="1:9" ht="78.75" customHeight="1">
      <c r="A161" s="13" t="s">
        <v>377</v>
      </c>
      <c r="B161" s="40" t="s">
        <v>378</v>
      </c>
      <c r="C161" s="25"/>
      <c r="D161" s="25">
        <f t="shared" si="5"/>
        <v>6029000</v>
      </c>
      <c r="E161" s="25">
        <v>6029000</v>
      </c>
      <c r="F161" s="25"/>
      <c r="G161" s="31">
        <f t="shared" si="4"/>
        <v>6862000</v>
      </c>
      <c r="H161" s="25">
        <v>6862000</v>
      </c>
      <c r="I161" s="3">
        <v>347</v>
      </c>
    </row>
    <row r="162" spans="1:8" ht="31.5">
      <c r="A162" s="17" t="s">
        <v>362</v>
      </c>
      <c r="B162" s="11" t="s">
        <v>163</v>
      </c>
      <c r="C162" s="24">
        <f>C163+C164+C165+C166+C167+C168+C169</f>
        <v>5115800</v>
      </c>
      <c r="D162" s="25">
        <f t="shared" si="5"/>
        <v>0</v>
      </c>
      <c r="E162" s="24">
        <f>E163+E164+E165+E166+E167+E168+E169</f>
        <v>5115800</v>
      </c>
      <c r="F162" s="24">
        <f>F163+F164+F165+F166+F167+F168+F169</f>
        <v>5468800</v>
      </c>
      <c r="G162" s="4">
        <f>H162-F162</f>
        <v>0</v>
      </c>
      <c r="H162" s="24">
        <f>H163+H164+H165+H166+H167+H168+H169</f>
        <v>5468800</v>
      </c>
    </row>
    <row r="163" spans="1:9" ht="65.25" customHeight="1">
      <c r="A163" s="17" t="s">
        <v>362</v>
      </c>
      <c r="B163" s="28" t="s">
        <v>309</v>
      </c>
      <c r="C163" s="25">
        <v>1389300</v>
      </c>
      <c r="D163" s="25">
        <f t="shared" si="5"/>
        <v>0</v>
      </c>
      <c r="E163" s="25">
        <v>1389300</v>
      </c>
      <c r="F163" s="25">
        <v>1389300</v>
      </c>
      <c r="G163" s="4">
        <f>H163-F163</f>
        <v>0</v>
      </c>
      <c r="H163" s="25">
        <v>1389300</v>
      </c>
      <c r="I163" s="3">
        <v>966</v>
      </c>
    </row>
    <row r="164" spans="1:9" ht="78.75">
      <c r="A164" s="17" t="s">
        <v>362</v>
      </c>
      <c r="B164" s="28" t="s">
        <v>310</v>
      </c>
      <c r="C164" s="25">
        <v>2223600</v>
      </c>
      <c r="D164" s="25">
        <f t="shared" si="5"/>
        <v>0</v>
      </c>
      <c r="E164" s="25">
        <v>2223600</v>
      </c>
      <c r="F164" s="25">
        <v>2223600</v>
      </c>
      <c r="G164" s="4">
        <f>H164-F164</f>
        <v>0</v>
      </c>
      <c r="H164" s="25">
        <v>2223600</v>
      </c>
      <c r="I164" s="8">
        <v>981</v>
      </c>
    </row>
    <row r="165" spans="1:9" ht="78.75" hidden="1">
      <c r="A165" s="17" t="s">
        <v>295</v>
      </c>
      <c r="B165" s="11" t="s">
        <v>291</v>
      </c>
      <c r="C165" s="25"/>
      <c r="D165" s="25">
        <f t="shared" si="5"/>
        <v>0</v>
      </c>
      <c r="E165" s="25"/>
      <c r="F165" s="25"/>
      <c r="G165" s="4">
        <f>H165-F165</f>
        <v>0</v>
      </c>
      <c r="H165" s="25"/>
      <c r="I165" s="8">
        <v>2904</v>
      </c>
    </row>
    <row r="166" spans="1:9" ht="78.75" customHeight="1" hidden="1">
      <c r="A166" s="17" t="s">
        <v>295</v>
      </c>
      <c r="B166" s="11" t="s">
        <v>298</v>
      </c>
      <c r="C166" s="25"/>
      <c r="D166" s="25"/>
      <c r="E166" s="25"/>
      <c r="F166" s="25"/>
      <c r="G166" s="4"/>
      <c r="H166" s="25"/>
      <c r="I166" s="8"/>
    </row>
    <row r="167" spans="1:9" ht="78.75" customHeight="1" hidden="1">
      <c r="A167" s="17" t="s">
        <v>295</v>
      </c>
      <c r="B167" s="11" t="s">
        <v>299</v>
      </c>
      <c r="C167" s="25"/>
      <c r="D167" s="25"/>
      <c r="E167" s="25"/>
      <c r="F167" s="25"/>
      <c r="G167" s="4"/>
      <c r="H167" s="25"/>
      <c r="I167" s="8"/>
    </row>
    <row r="168" spans="1:9" ht="133.5" customHeight="1">
      <c r="A168" s="17" t="s">
        <v>362</v>
      </c>
      <c r="B168" s="38" t="s">
        <v>352</v>
      </c>
      <c r="C168" s="25">
        <v>1502900</v>
      </c>
      <c r="D168" s="25">
        <f>E168-C168</f>
        <v>0</v>
      </c>
      <c r="E168" s="25">
        <v>1502900</v>
      </c>
      <c r="F168" s="25">
        <v>1855900</v>
      </c>
      <c r="G168" s="4">
        <f>H168-F168</f>
        <v>0</v>
      </c>
      <c r="H168" s="25">
        <v>1855900</v>
      </c>
      <c r="I168" s="8"/>
    </row>
    <row r="169" spans="1:9" ht="81" customHeight="1" hidden="1">
      <c r="A169" s="17" t="s">
        <v>295</v>
      </c>
      <c r="B169" s="11" t="s">
        <v>300</v>
      </c>
      <c r="C169" s="25"/>
      <c r="D169" s="25"/>
      <c r="E169" s="25"/>
      <c r="F169" s="25"/>
      <c r="G169" s="4"/>
      <c r="H169" s="25"/>
      <c r="I169" s="8"/>
    </row>
    <row r="170" spans="1:8" ht="31.5">
      <c r="A170" s="12" t="s">
        <v>363</v>
      </c>
      <c r="B170" s="10" t="s">
        <v>264</v>
      </c>
      <c r="C170" s="24">
        <f>C171+C172+C173+C174+C175+C185+C190+C192+C193+C195+C197+C198+C199+C200+C202+C201</f>
        <v>266767200</v>
      </c>
      <c r="D170" s="27">
        <f aca="true" t="shared" si="6" ref="D170:D231">E170-C170</f>
        <v>-1133800</v>
      </c>
      <c r="E170" s="24">
        <f>E171+E172+E173+E174+E175+E185+E190+E192+E193+E195+E197+E198+E199+E200+E202+E201</f>
        <v>265633400</v>
      </c>
      <c r="F170" s="24">
        <f>F171+F172+F173+F174+F175+F185+F190+F192+F193+F195+F197+F198+F199+F200+F202+F201</f>
        <v>266633800</v>
      </c>
      <c r="G170" s="5">
        <f aca="true" t="shared" si="7" ref="G170:G231">H170-F170</f>
        <v>-1133800</v>
      </c>
      <c r="H170" s="24">
        <f>H171+H172+H173+H174+H175+H185+H190+H192+H193+H195+H197+H198+H199+H200+H202+H201</f>
        <v>265500000</v>
      </c>
    </row>
    <row r="171" spans="1:8" ht="94.5" customHeight="1" hidden="1">
      <c r="A171" s="13" t="s">
        <v>265</v>
      </c>
      <c r="B171" s="11" t="s">
        <v>266</v>
      </c>
      <c r="C171" s="25">
        <v>0</v>
      </c>
      <c r="D171" s="25">
        <f t="shared" si="6"/>
        <v>0</v>
      </c>
      <c r="E171" s="25">
        <v>0</v>
      </c>
      <c r="F171" s="25">
        <v>0</v>
      </c>
      <c r="G171" s="4">
        <f t="shared" si="7"/>
        <v>0</v>
      </c>
      <c r="H171" s="25">
        <v>0</v>
      </c>
    </row>
    <row r="172" spans="1:8" ht="63" customHeight="1" hidden="1">
      <c r="A172" s="13" t="s">
        <v>91</v>
      </c>
      <c r="B172" s="11" t="s">
        <v>165</v>
      </c>
      <c r="C172" s="25"/>
      <c r="D172" s="25">
        <f t="shared" si="6"/>
        <v>0</v>
      </c>
      <c r="E172" s="25"/>
      <c r="F172" s="25"/>
      <c r="G172" s="4">
        <f t="shared" si="7"/>
        <v>0</v>
      </c>
      <c r="H172" s="25"/>
    </row>
    <row r="173" spans="1:8" ht="47.25" customHeight="1" hidden="1">
      <c r="A173" s="13" t="s">
        <v>92</v>
      </c>
      <c r="B173" s="11" t="s">
        <v>166</v>
      </c>
      <c r="C173" s="25"/>
      <c r="D173" s="25">
        <f t="shared" si="6"/>
        <v>0</v>
      </c>
      <c r="E173" s="25"/>
      <c r="F173" s="25"/>
      <c r="G173" s="4">
        <f t="shared" si="7"/>
        <v>0</v>
      </c>
      <c r="H173" s="25"/>
    </row>
    <row r="174" spans="1:8" ht="63" customHeight="1" hidden="1">
      <c r="A174" s="13" t="s">
        <v>93</v>
      </c>
      <c r="B174" s="11" t="s">
        <v>167</v>
      </c>
      <c r="C174" s="25"/>
      <c r="D174" s="25">
        <f t="shared" si="6"/>
        <v>0</v>
      </c>
      <c r="E174" s="25"/>
      <c r="F174" s="25"/>
      <c r="G174" s="4">
        <f t="shared" si="7"/>
        <v>0</v>
      </c>
      <c r="H174" s="25"/>
    </row>
    <row r="175" spans="1:8" ht="47.25">
      <c r="A175" s="17" t="s">
        <v>364</v>
      </c>
      <c r="B175" s="11" t="s">
        <v>169</v>
      </c>
      <c r="C175" s="24">
        <f>C176+C177+C178+C179+C180+C181+C182+C183+C184+C186+C187+C188+C189</f>
        <v>259531300</v>
      </c>
      <c r="D175" s="27">
        <f t="shared" si="6"/>
        <v>0</v>
      </c>
      <c r="E175" s="24">
        <f>E176+E177+E178+E179+E180+E181+E182+E183+E184+E186+E187+E188+E189</f>
        <v>259531300</v>
      </c>
      <c r="F175" s="24">
        <f>F176+F177+F178+F179+F180+F181+F182+F183+F184+F186+F187+F188+F189</f>
        <v>259486900</v>
      </c>
      <c r="G175" s="5">
        <f t="shared" si="7"/>
        <v>0</v>
      </c>
      <c r="H175" s="24">
        <f>H176+H177+H178+H179+H180+H181+H182+H183+H184+H186+H187+H188+H189</f>
        <v>259486900</v>
      </c>
    </row>
    <row r="176" spans="1:9" ht="186" customHeight="1">
      <c r="A176" s="17" t="s">
        <v>364</v>
      </c>
      <c r="B176" s="29" t="s">
        <v>334</v>
      </c>
      <c r="C176" s="25">
        <v>244874800</v>
      </c>
      <c r="D176" s="25">
        <f t="shared" si="6"/>
        <v>0</v>
      </c>
      <c r="E176" s="25">
        <v>244874800</v>
      </c>
      <c r="F176" s="25">
        <v>244874800</v>
      </c>
      <c r="G176" s="4">
        <f t="shared" si="7"/>
        <v>0</v>
      </c>
      <c r="H176" s="25">
        <v>244874800</v>
      </c>
      <c r="I176" s="3">
        <v>934</v>
      </c>
    </row>
    <row r="177" spans="1:9" ht="184.5" customHeight="1">
      <c r="A177" s="17" t="s">
        <v>364</v>
      </c>
      <c r="B177" s="29" t="s">
        <v>307</v>
      </c>
      <c r="C177" s="25">
        <v>945000</v>
      </c>
      <c r="D177" s="25">
        <f t="shared" si="6"/>
        <v>0</v>
      </c>
      <c r="E177" s="25">
        <v>945000</v>
      </c>
      <c r="F177" s="25">
        <v>945000</v>
      </c>
      <c r="G177" s="4">
        <f t="shared" si="7"/>
        <v>0</v>
      </c>
      <c r="H177" s="25">
        <v>945000</v>
      </c>
      <c r="I177" s="3">
        <v>937</v>
      </c>
    </row>
    <row r="178" spans="1:9" ht="84.75" customHeight="1">
      <c r="A178" s="17" t="s">
        <v>364</v>
      </c>
      <c r="B178" s="29" t="s">
        <v>337</v>
      </c>
      <c r="C178" s="25">
        <v>59400</v>
      </c>
      <c r="D178" s="25">
        <f t="shared" si="6"/>
        <v>0</v>
      </c>
      <c r="E178" s="25">
        <v>59400</v>
      </c>
      <c r="F178" s="25">
        <v>59400</v>
      </c>
      <c r="G178" s="4">
        <f t="shared" si="7"/>
        <v>0</v>
      </c>
      <c r="H178" s="25">
        <v>59400</v>
      </c>
      <c r="I178" s="3">
        <v>967</v>
      </c>
    </row>
    <row r="179" spans="1:9" ht="109.5" customHeight="1">
      <c r="A179" s="17" t="s">
        <v>364</v>
      </c>
      <c r="B179" s="11" t="s">
        <v>338</v>
      </c>
      <c r="C179" s="25">
        <v>196900</v>
      </c>
      <c r="D179" s="25">
        <f t="shared" si="6"/>
        <v>0</v>
      </c>
      <c r="E179" s="25">
        <v>196900</v>
      </c>
      <c r="F179" s="25">
        <v>196900</v>
      </c>
      <c r="G179" s="4">
        <f t="shared" si="7"/>
        <v>0</v>
      </c>
      <c r="H179" s="25">
        <v>196900</v>
      </c>
      <c r="I179" s="3">
        <v>955</v>
      </c>
    </row>
    <row r="180" spans="1:9" ht="121.5" customHeight="1">
      <c r="A180" s="17" t="s">
        <v>364</v>
      </c>
      <c r="B180" s="34" t="s">
        <v>335</v>
      </c>
      <c r="C180" s="25">
        <v>672600</v>
      </c>
      <c r="D180" s="25">
        <f t="shared" si="6"/>
        <v>0</v>
      </c>
      <c r="E180" s="25">
        <v>672600</v>
      </c>
      <c r="F180" s="25">
        <v>628200</v>
      </c>
      <c r="G180" s="4">
        <f t="shared" si="7"/>
        <v>0</v>
      </c>
      <c r="H180" s="25">
        <v>628200</v>
      </c>
      <c r="I180" s="3">
        <v>940</v>
      </c>
    </row>
    <row r="181" spans="1:9" ht="75" customHeight="1">
      <c r="A181" s="17" t="s">
        <v>364</v>
      </c>
      <c r="B181" s="29" t="s">
        <v>336</v>
      </c>
      <c r="C181" s="25">
        <v>1328000</v>
      </c>
      <c r="D181" s="25">
        <f t="shared" si="6"/>
        <v>0</v>
      </c>
      <c r="E181" s="25">
        <v>1328000</v>
      </c>
      <c r="F181" s="25">
        <v>1328000</v>
      </c>
      <c r="G181" s="4">
        <f t="shared" si="7"/>
        <v>0</v>
      </c>
      <c r="H181" s="25">
        <v>1328000</v>
      </c>
      <c r="I181" s="3">
        <v>945</v>
      </c>
    </row>
    <row r="182" spans="1:9" ht="124.5" customHeight="1">
      <c r="A182" s="17" t="s">
        <v>364</v>
      </c>
      <c r="B182" s="11" t="s">
        <v>343</v>
      </c>
      <c r="C182" s="25">
        <v>88600</v>
      </c>
      <c r="D182" s="25">
        <f t="shared" si="6"/>
        <v>0</v>
      </c>
      <c r="E182" s="25">
        <v>88600</v>
      </c>
      <c r="F182" s="25">
        <v>88600</v>
      </c>
      <c r="G182" s="4">
        <f t="shared" si="7"/>
        <v>0</v>
      </c>
      <c r="H182" s="25">
        <v>88600</v>
      </c>
      <c r="I182" s="3">
        <v>2962</v>
      </c>
    </row>
    <row r="183" spans="1:9" ht="77.25" customHeight="1">
      <c r="A183" s="17" t="s">
        <v>364</v>
      </c>
      <c r="B183" s="11" t="s">
        <v>342</v>
      </c>
      <c r="C183" s="25">
        <v>56200</v>
      </c>
      <c r="D183" s="25">
        <f t="shared" si="6"/>
        <v>0</v>
      </c>
      <c r="E183" s="25">
        <v>56200</v>
      </c>
      <c r="F183" s="25">
        <v>56200</v>
      </c>
      <c r="G183" s="4">
        <f t="shared" si="7"/>
        <v>0</v>
      </c>
      <c r="H183" s="25">
        <v>56200</v>
      </c>
      <c r="I183" s="3">
        <v>949</v>
      </c>
    </row>
    <row r="184" spans="1:9" ht="106.5" customHeight="1">
      <c r="A184" s="17" t="s">
        <v>364</v>
      </c>
      <c r="B184" s="11" t="s">
        <v>356</v>
      </c>
      <c r="C184" s="25">
        <v>1822300</v>
      </c>
      <c r="D184" s="25">
        <f t="shared" si="6"/>
        <v>0</v>
      </c>
      <c r="E184" s="25">
        <v>1822300</v>
      </c>
      <c r="F184" s="25">
        <v>1822300</v>
      </c>
      <c r="G184" s="4">
        <f t="shared" si="7"/>
        <v>0</v>
      </c>
      <c r="H184" s="25">
        <v>1822300</v>
      </c>
      <c r="I184" s="3">
        <v>2969</v>
      </c>
    </row>
    <row r="185" spans="1:8" ht="78.75" customHeight="1" hidden="1">
      <c r="A185" s="13" t="s">
        <v>94</v>
      </c>
      <c r="B185" s="11" t="s">
        <v>168</v>
      </c>
      <c r="C185" s="25"/>
      <c r="D185" s="25">
        <f t="shared" si="6"/>
        <v>0</v>
      </c>
      <c r="E185" s="25"/>
      <c r="F185" s="25"/>
      <c r="G185" s="4">
        <f t="shared" si="7"/>
        <v>0</v>
      </c>
      <c r="H185" s="25"/>
    </row>
    <row r="186" spans="1:9" ht="75" customHeight="1">
      <c r="A186" s="17" t="s">
        <v>364</v>
      </c>
      <c r="B186" s="11" t="s">
        <v>333</v>
      </c>
      <c r="C186" s="25">
        <v>1203500</v>
      </c>
      <c r="D186" s="25">
        <f t="shared" si="6"/>
        <v>0</v>
      </c>
      <c r="E186" s="25">
        <v>1203500</v>
      </c>
      <c r="F186" s="25">
        <v>1203500</v>
      </c>
      <c r="G186" s="4">
        <f t="shared" si="7"/>
        <v>0</v>
      </c>
      <c r="H186" s="25">
        <v>1203500</v>
      </c>
      <c r="I186" s="3">
        <v>936</v>
      </c>
    </row>
    <row r="187" spans="1:9" ht="120" customHeight="1">
      <c r="A187" s="13" t="s">
        <v>364</v>
      </c>
      <c r="B187" s="11" t="s">
        <v>332</v>
      </c>
      <c r="C187" s="25">
        <v>6676900</v>
      </c>
      <c r="D187" s="25">
        <f t="shared" si="6"/>
        <v>0</v>
      </c>
      <c r="E187" s="25">
        <v>6676900</v>
      </c>
      <c r="F187" s="25">
        <v>6676900</v>
      </c>
      <c r="G187" s="4">
        <f t="shared" si="7"/>
        <v>0</v>
      </c>
      <c r="H187" s="25">
        <v>6676900</v>
      </c>
      <c r="I187" s="3">
        <v>0</v>
      </c>
    </row>
    <row r="188" spans="1:9" ht="79.5" customHeight="1">
      <c r="A188" s="17" t="s">
        <v>364</v>
      </c>
      <c r="B188" s="11" t="s">
        <v>341</v>
      </c>
      <c r="C188" s="25">
        <v>391500</v>
      </c>
      <c r="D188" s="25">
        <f t="shared" si="6"/>
        <v>0</v>
      </c>
      <c r="E188" s="25">
        <v>391500</v>
      </c>
      <c r="F188" s="25">
        <v>391500</v>
      </c>
      <c r="G188" s="4">
        <f t="shared" si="7"/>
        <v>0</v>
      </c>
      <c r="H188" s="25">
        <v>391500</v>
      </c>
      <c r="I188" s="3">
        <v>2941</v>
      </c>
    </row>
    <row r="189" spans="1:9" ht="148.5" customHeight="1">
      <c r="A189" s="17" t="s">
        <v>364</v>
      </c>
      <c r="B189" s="11" t="s">
        <v>312</v>
      </c>
      <c r="C189" s="25">
        <v>1215600</v>
      </c>
      <c r="D189" s="25">
        <f t="shared" si="6"/>
        <v>0</v>
      </c>
      <c r="E189" s="25">
        <v>1215600</v>
      </c>
      <c r="F189" s="25">
        <v>1215600</v>
      </c>
      <c r="G189" s="4">
        <f t="shared" si="7"/>
        <v>0</v>
      </c>
      <c r="H189" s="25">
        <v>1215600</v>
      </c>
      <c r="I189" s="3">
        <v>942</v>
      </c>
    </row>
    <row r="190" spans="1:8" ht="128.25" customHeight="1">
      <c r="A190" s="17" t="s">
        <v>365</v>
      </c>
      <c r="B190" s="11" t="s">
        <v>267</v>
      </c>
      <c r="C190" s="27">
        <f>C191</f>
        <v>3822200</v>
      </c>
      <c r="D190" s="27">
        <f t="shared" si="6"/>
        <v>0</v>
      </c>
      <c r="E190" s="27">
        <f>E191</f>
        <v>3822200</v>
      </c>
      <c r="F190" s="27">
        <f>F191</f>
        <v>3822200</v>
      </c>
      <c r="G190" s="5">
        <f t="shared" si="7"/>
        <v>0</v>
      </c>
      <c r="H190" s="27">
        <f>H191</f>
        <v>3822200</v>
      </c>
    </row>
    <row r="191" spans="1:9" ht="120" customHeight="1">
      <c r="A191" s="17" t="s">
        <v>365</v>
      </c>
      <c r="B191" s="29" t="s">
        <v>347</v>
      </c>
      <c r="C191" s="25">
        <v>3822200</v>
      </c>
      <c r="D191" s="25">
        <f t="shared" si="6"/>
        <v>0</v>
      </c>
      <c r="E191" s="25">
        <v>3822200</v>
      </c>
      <c r="F191" s="25">
        <v>3822200</v>
      </c>
      <c r="G191" s="4">
        <f t="shared" si="7"/>
        <v>0</v>
      </c>
      <c r="H191" s="25">
        <v>3822200</v>
      </c>
      <c r="I191" s="3">
        <v>2935</v>
      </c>
    </row>
    <row r="192" spans="1:8" ht="236.25" hidden="1">
      <c r="A192" s="13" t="s">
        <v>95</v>
      </c>
      <c r="B192" s="11" t="s">
        <v>206</v>
      </c>
      <c r="C192" s="25">
        <v>0</v>
      </c>
      <c r="D192" s="25">
        <f t="shared" si="6"/>
        <v>0</v>
      </c>
      <c r="E192" s="25">
        <v>0</v>
      </c>
      <c r="F192" s="25">
        <v>0</v>
      </c>
      <c r="G192" s="4">
        <f t="shared" si="7"/>
        <v>0</v>
      </c>
      <c r="H192" s="25">
        <v>0</v>
      </c>
    </row>
    <row r="193" spans="1:9" ht="31.5" hidden="1">
      <c r="A193" s="12" t="s">
        <v>96</v>
      </c>
      <c r="B193" s="10" t="s">
        <v>207</v>
      </c>
      <c r="C193" s="27">
        <f>C194</f>
        <v>0</v>
      </c>
      <c r="D193" s="27">
        <f t="shared" si="6"/>
        <v>0</v>
      </c>
      <c r="E193" s="27">
        <f>E194</f>
        <v>0</v>
      </c>
      <c r="F193" s="27">
        <f>F194</f>
        <v>0</v>
      </c>
      <c r="G193" s="5">
        <f t="shared" si="7"/>
        <v>0</v>
      </c>
      <c r="H193" s="27">
        <f>H194</f>
        <v>0</v>
      </c>
      <c r="I193" s="7"/>
    </row>
    <row r="194" spans="1:9" ht="110.25" hidden="1">
      <c r="A194" s="13" t="s">
        <v>96</v>
      </c>
      <c r="B194" s="13" t="s">
        <v>236</v>
      </c>
      <c r="C194" s="25">
        <v>0</v>
      </c>
      <c r="D194" s="25">
        <f t="shared" si="6"/>
        <v>0</v>
      </c>
      <c r="E194" s="25">
        <v>0</v>
      </c>
      <c r="F194" s="25">
        <v>0</v>
      </c>
      <c r="G194" s="4">
        <f t="shared" si="7"/>
        <v>0</v>
      </c>
      <c r="H194" s="25">
        <v>0</v>
      </c>
      <c r="I194" s="7">
        <v>936</v>
      </c>
    </row>
    <row r="195" spans="1:8" ht="78.75" customHeight="1" hidden="1">
      <c r="A195" s="13" t="s">
        <v>97</v>
      </c>
      <c r="B195" s="11" t="s">
        <v>208</v>
      </c>
      <c r="C195" s="25">
        <v>0</v>
      </c>
      <c r="D195" s="25">
        <f t="shared" si="6"/>
        <v>0</v>
      </c>
      <c r="E195" s="25">
        <v>0</v>
      </c>
      <c r="F195" s="25">
        <v>0</v>
      </c>
      <c r="G195" s="4">
        <f t="shared" si="7"/>
        <v>0</v>
      </c>
      <c r="H195" s="25">
        <v>0</v>
      </c>
    </row>
    <row r="196" spans="1:8" ht="63" hidden="1">
      <c r="A196" s="13" t="s">
        <v>98</v>
      </c>
      <c r="B196" s="11" t="s">
        <v>209</v>
      </c>
      <c r="C196" s="25"/>
      <c r="D196" s="25">
        <f t="shared" si="6"/>
        <v>0</v>
      </c>
      <c r="E196" s="25"/>
      <c r="F196" s="25"/>
      <c r="G196" s="4">
        <f t="shared" si="7"/>
        <v>0</v>
      </c>
      <c r="H196" s="25"/>
    </row>
    <row r="197" spans="1:8" ht="141.75" hidden="1">
      <c r="A197" s="13" t="s">
        <v>138</v>
      </c>
      <c r="B197" s="11" t="s">
        <v>268</v>
      </c>
      <c r="C197" s="25"/>
      <c r="D197" s="25">
        <f t="shared" si="6"/>
        <v>0</v>
      </c>
      <c r="E197" s="25"/>
      <c r="F197" s="25"/>
      <c r="G197" s="4">
        <f t="shared" si="7"/>
        <v>0</v>
      </c>
      <c r="H197" s="25"/>
    </row>
    <row r="198" spans="1:9" ht="47.25">
      <c r="A198" s="17" t="s">
        <v>366</v>
      </c>
      <c r="B198" s="11" t="s">
        <v>346</v>
      </c>
      <c r="C198" s="25">
        <v>1133800</v>
      </c>
      <c r="D198" s="25">
        <f>E198-C198</f>
        <v>-1133800</v>
      </c>
      <c r="E198" s="25">
        <v>0</v>
      </c>
      <c r="F198" s="25">
        <v>1133800</v>
      </c>
      <c r="G198" s="31">
        <f>H198-F198</f>
        <v>-1133800</v>
      </c>
      <c r="H198" s="25">
        <v>0</v>
      </c>
      <c r="I198" s="3">
        <v>365</v>
      </c>
    </row>
    <row r="199" spans="1:9" ht="79.5" customHeight="1">
      <c r="A199" s="13" t="s">
        <v>367</v>
      </c>
      <c r="B199" s="11" t="s">
        <v>311</v>
      </c>
      <c r="C199" s="25">
        <v>10900</v>
      </c>
      <c r="D199" s="25">
        <f>E199-C199</f>
        <v>0</v>
      </c>
      <c r="E199" s="25">
        <v>10900</v>
      </c>
      <c r="F199" s="25">
        <v>11400</v>
      </c>
      <c r="G199" s="4">
        <f>H199-F199</f>
        <v>0</v>
      </c>
      <c r="H199" s="25">
        <v>11400</v>
      </c>
      <c r="I199" s="3">
        <v>370</v>
      </c>
    </row>
    <row r="200" spans="1:9" ht="63" customHeight="1">
      <c r="A200" s="17" t="s">
        <v>368</v>
      </c>
      <c r="B200" s="36" t="s">
        <v>344</v>
      </c>
      <c r="C200" s="25">
        <v>2019800</v>
      </c>
      <c r="D200" s="25">
        <f t="shared" si="6"/>
        <v>0</v>
      </c>
      <c r="E200" s="25">
        <v>2019800</v>
      </c>
      <c r="F200" s="25">
        <v>1956300</v>
      </c>
      <c r="G200" s="4">
        <f t="shared" si="7"/>
        <v>0</v>
      </c>
      <c r="H200" s="25">
        <v>1956300</v>
      </c>
      <c r="I200" s="3">
        <v>200</v>
      </c>
    </row>
    <row r="201" spans="1:9" ht="78" customHeight="1">
      <c r="A201" s="17" t="s">
        <v>369</v>
      </c>
      <c r="B201" s="37" t="s">
        <v>345</v>
      </c>
      <c r="C201" s="25">
        <v>249200</v>
      </c>
      <c r="D201" s="25">
        <f t="shared" si="6"/>
        <v>0</v>
      </c>
      <c r="E201" s="25">
        <v>249200</v>
      </c>
      <c r="F201" s="25">
        <v>223200</v>
      </c>
      <c r="G201" s="4">
        <f t="shared" si="7"/>
        <v>0</v>
      </c>
      <c r="H201" s="25">
        <v>223200</v>
      </c>
      <c r="I201" s="3" t="s">
        <v>313</v>
      </c>
    </row>
    <row r="202" spans="1:8" ht="15.75" hidden="1">
      <c r="A202" s="13" t="s">
        <v>99</v>
      </c>
      <c r="B202" s="11"/>
      <c r="C202" s="25">
        <v>0</v>
      </c>
      <c r="D202" s="4">
        <f t="shared" si="6"/>
        <v>0</v>
      </c>
      <c r="E202" s="25">
        <v>0</v>
      </c>
      <c r="F202" s="25">
        <v>0</v>
      </c>
      <c r="G202" s="4">
        <f t="shared" si="7"/>
        <v>0</v>
      </c>
      <c r="H202" s="25">
        <v>0</v>
      </c>
    </row>
    <row r="203" spans="1:8" ht="31.5" hidden="1">
      <c r="A203" s="13" t="s">
        <v>296</v>
      </c>
      <c r="B203" s="10" t="s">
        <v>269</v>
      </c>
      <c r="C203" s="24">
        <f>C204+C205+C206+C207+C208+C209+C210+C211</f>
        <v>0</v>
      </c>
      <c r="D203" s="5">
        <f t="shared" si="6"/>
        <v>0</v>
      </c>
      <c r="E203" s="24">
        <f>E204+E205+E206+E207+E208+E209+E210+E211</f>
        <v>0</v>
      </c>
      <c r="F203" s="24">
        <f>F204+F205+F206+F207+F208+F209+F210+F211</f>
        <v>0</v>
      </c>
      <c r="G203" s="5">
        <f t="shared" si="7"/>
        <v>0</v>
      </c>
      <c r="H203" s="24">
        <f>H204+H205+H206+H207+H208+H209+H210+H211</f>
        <v>0</v>
      </c>
    </row>
    <row r="204" spans="1:8" ht="78.75" hidden="1">
      <c r="A204" s="13" t="s">
        <v>100</v>
      </c>
      <c r="B204" s="11" t="s">
        <v>116</v>
      </c>
      <c r="C204" s="25">
        <v>0</v>
      </c>
      <c r="D204" s="4">
        <f t="shared" si="6"/>
        <v>0</v>
      </c>
      <c r="E204" s="25">
        <v>0</v>
      </c>
      <c r="F204" s="25">
        <v>0</v>
      </c>
      <c r="G204" s="4">
        <f t="shared" si="7"/>
        <v>0</v>
      </c>
      <c r="H204" s="25">
        <v>0</v>
      </c>
    </row>
    <row r="205" spans="1:8" ht="110.25" hidden="1">
      <c r="A205" s="13" t="s">
        <v>101</v>
      </c>
      <c r="B205" s="11" t="s">
        <v>270</v>
      </c>
      <c r="C205" s="25"/>
      <c r="D205" s="4">
        <f t="shared" si="6"/>
        <v>0</v>
      </c>
      <c r="E205" s="25"/>
      <c r="F205" s="25"/>
      <c r="G205" s="4">
        <f t="shared" si="7"/>
        <v>0</v>
      </c>
      <c r="H205" s="25"/>
    </row>
    <row r="206" spans="1:8" ht="63" hidden="1">
      <c r="A206" s="13" t="s">
        <v>102</v>
      </c>
      <c r="B206" s="11" t="s">
        <v>115</v>
      </c>
      <c r="C206" s="25">
        <f>23200-23200</f>
        <v>0</v>
      </c>
      <c r="D206" s="4">
        <f t="shared" si="6"/>
        <v>0</v>
      </c>
      <c r="E206" s="25">
        <f>23200-23200</f>
        <v>0</v>
      </c>
      <c r="F206" s="25">
        <f>23200-23200</f>
        <v>0</v>
      </c>
      <c r="G206" s="4">
        <f t="shared" si="7"/>
        <v>0</v>
      </c>
      <c r="H206" s="25">
        <f>23200-23200</f>
        <v>0</v>
      </c>
    </row>
    <row r="207" spans="1:8" ht="47.25" hidden="1">
      <c r="A207" s="13" t="s">
        <v>103</v>
      </c>
      <c r="B207" s="11" t="s">
        <v>117</v>
      </c>
      <c r="C207" s="25">
        <v>0</v>
      </c>
      <c r="D207" s="4">
        <f t="shared" si="6"/>
        <v>0</v>
      </c>
      <c r="E207" s="25">
        <v>0</v>
      </c>
      <c r="F207" s="25">
        <v>0</v>
      </c>
      <c r="G207" s="4">
        <f t="shared" si="7"/>
        <v>0</v>
      </c>
      <c r="H207" s="25">
        <v>0</v>
      </c>
    </row>
    <row r="208" spans="1:8" ht="78.75" hidden="1">
      <c r="A208" s="13" t="s">
        <v>104</v>
      </c>
      <c r="B208" s="11" t="s">
        <v>18</v>
      </c>
      <c r="C208" s="25"/>
      <c r="D208" s="4">
        <f t="shared" si="6"/>
        <v>0</v>
      </c>
      <c r="E208" s="25"/>
      <c r="F208" s="25"/>
      <c r="G208" s="4">
        <f t="shared" si="7"/>
        <v>0</v>
      </c>
      <c r="H208" s="25"/>
    </row>
    <row r="209" spans="1:8" ht="78.75" hidden="1">
      <c r="A209" s="13" t="s">
        <v>271</v>
      </c>
      <c r="B209" s="11" t="s">
        <v>272</v>
      </c>
      <c r="C209" s="25"/>
      <c r="D209" s="4">
        <f t="shared" si="6"/>
        <v>0</v>
      </c>
      <c r="E209" s="25"/>
      <c r="F209" s="25"/>
      <c r="G209" s="4">
        <f t="shared" si="7"/>
        <v>0</v>
      </c>
      <c r="H209" s="25"/>
    </row>
    <row r="210" spans="1:8" ht="252" hidden="1">
      <c r="A210" s="13" t="s">
        <v>273</v>
      </c>
      <c r="B210" s="11" t="s">
        <v>274</v>
      </c>
      <c r="C210" s="25">
        <v>0</v>
      </c>
      <c r="D210" s="4">
        <f t="shared" si="6"/>
        <v>0</v>
      </c>
      <c r="E210" s="25">
        <v>0</v>
      </c>
      <c r="F210" s="25">
        <v>0</v>
      </c>
      <c r="G210" s="4">
        <f t="shared" si="7"/>
        <v>0</v>
      </c>
      <c r="H210" s="25">
        <v>0</v>
      </c>
    </row>
    <row r="211" spans="1:8" ht="47.25" hidden="1">
      <c r="A211" s="13" t="s">
        <v>105</v>
      </c>
      <c r="B211" s="11" t="s">
        <v>121</v>
      </c>
      <c r="C211" s="25">
        <f>C212</f>
        <v>0</v>
      </c>
      <c r="D211" s="4">
        <f t="shared" si="6"/>
        <v>0</v>
      </c>
      <c r="E211" s="25">
        <f>E212</f>
        <v>0</v>
      </c>
      <c r="F211" s="25">
        <f>F212</f>
        <v>0</v>
      </c>
      <c r="G211" s="4">
        <f t="shared" si="7"/>
        <v>0</v>
      </c>
      <c r="H211" s="25">
        <f>H212</f>
        <v>0</v>
      </c>
    </row>
    <row r="212" spans="1:9" ht="94.5" hidden="1">
      <c r="A212" s="13" t="s">
        <v>105</v>
      </c>
      <c r="B212" s="11" t="s">
        <v>275</v>
      </c>
      <c r="C212" s="25">
        <v>0</v>
      </c>
      <c r="D212" s="4">
        <f t="shared" si="6"/>
        <v>0</v>
      </c>
      <c r="E212" s="25">
        <v>0</v>
      </c>
      <c r="F212" s="25">
        <v>0</v>
      </c>
      <c r="G212" s="4">
        <f t="shared" si="7"/>
        <v>0</v>
      </c>
      <c r="H212" s="25">
        <v>0</v>
      </c>
      <c r="I212" s="3">
        <v>808</v>
      </c>
    </row>
    <row r="213" spans="1:8" ht="31.5" hidden="1">
      <c r="A213" s="13" t="s">
        <v>106</v>
      </c>
      <c r="B213" s="10" t="s">
        <v>151</v>
      </c>
      <c r="C213" s="25"/>
      <c r="D213" s="4">
        <f t="shared" si="6"/>
        <v>0</v>
      </c>
      <c r="E213" s="25"/>
      <c r="F213" s="25"/>
      <c r="G213" s="4">
        <f t="shared" si="7"/>
        <v>0</v>
      </c>
      <c r="H213" s="25"/>
    </row>
    <row r="214" spans="1:8" ht="47.25" hidden="1">
      <c r="A214" s="13" t="s">
        <v>107</v>
      </c>
      <c r="B214" s="11" t="s">
        <v>210</v>
      </c>
      <c r="C214" s="25"/>
      <c r="D214" s="4">
        <f t="shared" si="6"/>
        <v>0</v>
      </c>
      <c r="E214" s="25"/>
      <c r="F214" s="25"/>
      <c r="G214" s="4">
        <f t="shared" si="7"/>
        <v>0</v>
      </c>
      <c r="H214" s="25"/>
    </row>
    <row r="215" spans="1:8" ht="47.25" hidden="1">
      <c r="A215" s="13" t="s">
        <v>108</v>
      </c>
      <c r="B215" s="11" t="s">
        <v>211</v>
      </c>
      <c r="C215" s="25">
        <f>12000000-12000000</f>
        <v>0</v>
      </c>
      <c r="D215" s="4">
        <f t="shared" si="6"/>
        <v>0</v>
      </c>
      <c r="E215" s="25">
        <f>12000000-12000000</f>
        <v>0</v>
      </c>
      <c r="F215" s="25">
        <f>12000000-12000000</f>
        <v>0</v>
      </c>
      <c r="G215" s="4">
        <f t="shared" si="7"/>
        <v>0</v>
      </c>
      <c r="H215" s="25">
        <f>12000000-12000000</f>
        <v>0</v>
      </c>
    </row>
    <row r="216" spans="1:8" ht="47.25" hidden="1">
      <c r="A216" s="13" t="s">
        <v>109</v>
      </c>
      <c r="B216" s="11" t="s">
        <v>212</v>
      </c>
      <c r="C216" s="25"/>
      <c r="D216" s="4">
        <f t="shared" si="6"/>
        <v>0</v>
      </c>
      <c r="E216" s="25"/>
      <c r="F216" s="25"/>
      <c r="G216" s="4">
        <f t="shared" si="7"/>
        <v>0</v>
      </c>
      <c r="H216" s="25"/>
    </row>
    <row r="217" spans="1:8" ht="63" hidden="1">
      <c r="A217" s="13" t="s">
        <v>110</v>
      </c>
      <c r="B217" s="11" t="s">
        <v>213</v>
      </c>
      <c r="C217" s="25"/>
      <c r="D217" s="4">
        <f t="shared" si="6"/>
        <v>0</v>
      </c>
      <c r="E217" s="25"/>
      <c r="F217" s="25"/>
      <c r="G217" s="4">
        <f t="shared" si="7"/>
        <v>0</v>
      </c>
      <c r="H217" s="25"/>
    </row>
    <row r="218" spans="1:8" ht="31.5" hidden="1">
      <c r="A218" s="12" t="s">
        <v>4</v>
      </c>
      <c r="B218" s="10" t="s">
        <v>214</v>
      </c>
      <c r="C218" s="24">
        <f>C219</f>
        <v>0</v>
      </c>
      <c r="D218" s="4">
        <f t="shared" si="6"/>
        <v>0</v>
      </c>
      <c r="E218" s="24">
        <f>E219</f>
        <v>0</v>
      </c>
      <c r="F218" s="24">
        <f>F219</f>
        <v>0</v>
      </c>
      <c r="G218" s="4">
        <f t="shared" si="7"/>
        <v>0</v>
      </c>
      <c r="H218" s="24">
        <f>H219</f>
        <v>0</v>
      </c>
    </row>
    <row r="219" spans="1:8" ht="31.5" hidden="1">
      <c r="A219" s="13" t="s">
        <v>276</v>
      </c>
      <c r="B219" s="11" t="s">
        <v>215</v>
      </c>
      <c r="C219" s="25"/>
      <c r="D219" s="4">
        <f t="shared" si="6"/>
        <v>0</v>
      </c>
      <c r="E219" s="25"/>
      <c r="F219" s="25"/>
      <c r="G219" s="4">
        <f t="shared" si="7"/>
        <v>0</v>
      </c>
      <c r="H219" s="25"/>
    </row>
    <row r="220" spans="1:8" ht="110.25" hidden="1">
      <c r="A220" s="12" t="s">
        <v>111</v>
      </c>
      <c r="B220" s="10" t="s">
        <v>216</v>
      </c>
      <c r="C220" s="24">
        <f>C221</f>
        <v>0</v>
      </c>
      <c r="D220" s="4">
        <f t="shared" si="6"/>
        <v>0</v>
      </c>
      <c r="E220" s="24">
        <f>E221</f>
        <v>0</v>
      </c>
      <c r="F220" s="24">
        <f>F221</f>
        <v>0</v>
      </c>
      <c r="G220" s="4">
        <f t="shared" si="7"/>
        <v>0</v>
      </c>
      <c r="H220" s="24">
        <f>H221</f>
        <v>0</v>
      </c>
    </row>
    <row r="221" spans="1:8" ht="126" hidden="1">
      <c r="A221" s="13" t="s">
        <v>112</v>
      </c>
      <c r="B221" s="11" t="s">
        <v>218</v>
      </c>
      <c r="C221" s="25"/>
      <c r="D221" s="4">
        <f t="shared" si="6"/>
        <v>0</v>
      </c>
      <c r="E221" s="25"/>
      <c r="F221" s="25"/>
      <c r="G221" s="4">
        <f t="shared" si="7"/>
        <v>0</v>
      </c>
      <c r="H221" s="25"/>
    </row>
    <row r="222" spans="1:8" ht="141.75" hidden="1">
      <c r="A222" s="12" t="s">
        <v>159</v>
      </c>
      <c r="B222" s="10" t="s">
        <v>230</v>
      </c>
      <c r="C222" s="24">
        <f>C223+C224+C225+C226+C228</f>
        <v>0</v>
      </c>
      <c r="D222" s="4">
        <f t="shared" si="6"/>
        <v>0</v>
      </c>
      <c r="E222" s="24">
        <f>E223+E224+E225+E226+E228</f>
        <v>0</v>
      </c>
      <c r="F222" s="24">
        <f>F223+F224+F225+F226+F228</f>
        <v>0</v>
      </c>
      <c r="G222" s="4">
        <f t="shared" si="7"/>
        <v>0</v>
      </c>
      <c r="H222" s="24">
        <f>H223+H224+H225+H226+H228</f>
        <v>0</v>
      </c>
    </row>
    <row r="223" spans="1:8" ht="78.75" hidden="1">
      <c r="A223" s="13" t="s">
        <v>203</v>
      </c>
      <c r="B223" s="11" t="s">
        <v>199</v>
      </c>
      <c r="C223" s="25"/>
      <c r="D223" s="4">
        <f t="shared" si="6"/>
        <v>0</v>
      </c>
      <c r="E223" s="25"/>
      <c r="F223" s="25"/>
      <c r="G223" s="4">
        <f t="shared" si="7"/>
        <v>0</v>
      </c>
      <c r="H223" s="25"/>
    </row>
    <row r="224" spans="1:8" ht="78.75" hidden="1">
      <c r="A224" s="13" t="s">
        <v>160</v>
      </c>
      <c r="B224" s="11" t="s">
        <v>10</v>
      </c>
      <c r="C224" s="25"/>
      <c r="D224" s="4">
        <f t="shared" si="6"/>
        <v>0</v>
      </c>
      <c r="E224" s="25"/>
      <c r="F224" s="25"/>
      <c r="G224" s="4">
        <f t="shared" si="7"/>
        <v>0</v>
      </c>
      <c r="H224" s="25"/>
    </row>
    <row r="225" spans="1:8" ht="47.25" hidden="1">
      <c r="A225" s="13" t="s">
        <v>277</v>
      </c>
      <c r="B225" s="11" t="s">
        <v>200</v>
      </c>
      <c r="C225" s="25"/>
      <c r="D225" s="4">
        <f t="shared" si="6"/>
        <v>0</v>
      </c>
      <c r="E225" s="25"/>
      <c r="F225" s="25"/>
      <c r="G225" s="4">
        <f t="shared" si="7"/>
        <v>0</v>
      </c>
      <c r="H225" s="25"/>
    </row>
    <row r="226" spans="1:8" ht="47.25" hidden="1">
      <c r="A226" s="13" t="s">
        <v>278</v>
      </c>
      <c r="B226" s="11" t="s">
        <v>200</v>
      </c>
      <c r="C226" s="25"/>
      <c r="D226" s="4">
        <f t="shared" si="6"/>
        <v>0</v>
      </c>
      <c r="E226" s="25"/>
      <c r="F226" s="25"/>
      <c r="G226" s="4">
        <f t="shared" si="7"/>
        <v>0</v>
      </c>
      <c r="H226" s="25"/>
    </row>
    <row r="227" spans="1:8" ht="47.25" hidden="1">
      <c r="A227" s="13" t="s">
        <v>204</v>
      </c>
      <c r="B227" s="11" t="s">
        <v>201</v>
      </c>
      <c r="C227" s="25"/>
      <c r="D227" s="4">
        <f t="shared" si="6"/>
        <v>0</v>
      </c>
      <c r="E227" s="25"/>
      <c r="F227" s="25"/>
      <c r="G227" s="4">
        <f t="shared" si="7"/>
        <v>0</v>
      </c>
      <c r="H227" s="25"/>
    </row>
    <row r="228" spans="1:8" ht="47.25" hidden="1">
      <c r="A228" s="13" t="s">
        <v>279</v>
      </c>
      <c r="B228" s="11" t="s">
        <v>202</v>
      </c>
      <c r="C228" s="25"/>
      <c r="D228" s="4">
        <f t="shared" si="6"/>
        <v>0</v>
      </c>
      <c r="E228" s="25"/>
      <c r="F228" s="25"/>
      <c r="G228" s="4">
        <f t="shared" si="7"/>
        <v>0</v>
      </c>
      <c r="H228" s="25"/>
    </row>
    <row r="229" spans="1:8" ht="78.75" hidden="1">
      <c r="A229" s="12" t="s">
        <v>161</v>
      </c>
      <c r="B229" s="10" t="s">
        <v>11</v>
      </c>
      <c r="C229" s="24">
        <f>C230</f>
        <v>0</v>
      </c>
      <c r="D229" s="5">
        <f t="shared" si="6"/>
        <v>0</v>
      </c>
      <c r="E229" s="24">
        <f>E230</f>
        <v>0</v>
      </c>
      <c r="F229" s="24">
        <f>F230</f>
        <v>0</v>
      </c>
      <c r="G229" s="5">
        <f t="shared" si="7"/>
        <v>0</v>
      </c>
      <c r="H229" s="24">
        <f>H230</f>
        <v>0</v>
      </c>
    </row>
    <row r="230" spans="1:8" ht="63" hidden="1">
      <c r="A230" s="13" t="s">
        <v>162</v>
      </c>
      <c r="B230" s="11" t="s">
        <v>12</v>
      </c>
      <c r="C230" s="26"/>
      <c r="D230" s="4">
        <f t="shared" si="6"/>
        <v>0</v>
      </c>
      <c r="E230" s="26"/>
      <c r="F230" s="26"/>
      <c r="G230" s="4">
        <f t="shared" si="7"/>
        <v>0</v>
      </c>
      <c r="H230" s="26"/>
    </row>
    <row r="231" spans="1:8" ht="15.75">
      <c r="A231" s="12"/>
      <c r="B231" s="10" t="s">
        <v>221</v>
      </c>
      <c r="C231" s="24">
        <f>C28+C133</f>
        <v>741514978</v>
      </c>
      <c r="D231" s="5">
        <f t="shared" si="6"/>
        <v>-1133800</v>
      </c>
      <c r="E231" s="24">
        <f>E28+E133</f>
        <v>740381178</v>
      </c>
      <c r="F231" s="24">
        <f>F28+F133</f>
        <v>576614745</v>
      </c>
      <c r="G231" s="5">
        <f t="shared" si="7"/>
        <v>-1133800</v>
      </c>
      <c r="H231" s="24">
        <f>H28+H133</f>
        <v>575480945</v>
      </c>
    </row>
  </sheetData>
  <sheetProtection/>
  <mergeCells count="13">
    <mergeCell ref="D7:H7"/>
    <mergeCell ref="E16:H16"/>
    <mergeCell ref="E17:H17"/>
    <mergeCell ref="E18:H18"/>
    <mergeCell ref="E19:H19"/>
    <mergeCell ref="E21:H21"/>
    <mergeCell ref="D3:H3"/>
    <mergeCell ref="A25:H25"/>
    <mergeCell ref="E12:H12"/>
    <mergeCell ref="D11:H11"/>
    <mergeCell ref="D10:H10"/>
    <mergeCell ref="D9:H9"/>
    <mergeCell ref="D8:H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</cp:lastModifiedBy>
  <cp:lastPrinted>2019-02-21T02:49:53Z</cp:lastPrinted>
  <dcterms:created xsi:type="dcterms:W3CDTF">1996-10-08T23:32:33Z</dcterms:created>
  <dcterms:modified xsi:type="dcterms:W3CDTF">2019-04-10T07:35:17Z</dcterms:modified>
  <cp:category/>
  <cp:version/>
  <cp:contentType/>
  <cp:contentStatus/>
</cp:coreProperties>
</file>