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1"/>
  </bookViews>
  <sheets>
    <sheet name="2019" sheetId="1" r:id="rId1"/>
    <sheet name="2020-2021" sheetId="2" r:id="rId2"/>
  </sheets>
  <definedNames>
    <definedName name="_xlnm.Print_Area" localSheetId="0">'2019'!$A$1:$F$36</definedName>
    <definedName name="_xlnm.Print_Area" localSheetId="1">'2020-2021'!$A$1:$I$36</definedName>
  </definedNames>
  <calcPr fullCalcOnLoad="1"/>
</workbook>
</file>

<file path=xl/sharedStrings.xml><?xml version="1.0" encoding="utf-8"?>
<sst xmlns="http://schemas.openxmlformats.org/spreadsheetml/2006/main" count="109" uniqueCount="61">
  <si>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</si>
  <si>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</si>
  <si>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</si>
  <si>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</si>
  <si>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</si>
  <si>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</si>
  <si>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</si>
  <si>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</si>
  <si>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</si>
  <si>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</si>
  <si>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</si>
  <si>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</si>
  <si>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</si>
  <si>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</si>
  <si>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</si>
  <si>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</si>
  <si>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</si>
  <si>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</si>
  <si>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</si>
  <si>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</si>
  <si>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</si>
  <si>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</si>
  <si>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</si>
  <si>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</si>
  <si>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</si>
  <si>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</si>
  <si>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</si>
  <si>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</si>
  <si>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Приложение  1</t>
  </si>
  <si>
    <t>Погашение бюджетами муниципальных районов кредитов от кредитных организаций в валюте Российской Федерации</t>
  </si>
  <si>
    <t>Приложение  2</t>
  </si>
  <si>
    <t>к   решению "О бюджете муниципального образования</t>
  </si>
  <si>
    <t>(рублей)</t>
  </si>
  <si>
    <t xml:space="preserve"> Изменения на 2019 год (+; -)</t>
  </si>
  <si>
    <t xml:space="preserve"> Изменения на 2020 год (+; -)</t>
  </si>
  <si>
    <t xml:space="preserve">Сумма 2020 год </t>
  </si>
  <si>
    <t xml:space="preserve"> "Усть-Коксинский район" Республики Алтай  на 2019 год </t>
  </si>
  <si>
    <t>и плановый период 2020 и 2021 годов"</t>
  </si>
  <si>
    <t>местного бюджета на 2019 год</t>
  </si>
  <si>
    <t>Итого с учетом изменений на 2019 год</t>
  </si>
  <si>
    <t xml:space="preserve"> на 2019 год</t>
  </si>
  <si>
    <t>Итого с учетом изменений на 2020год</t>
  </si>
  <si>
    <t>Профицит(+) (дефицит(-)бюджета</t>
  </si>
  <si>
    <t>Сумма  на 2021 год</t>
  </si>
  <si>
    <t>местного бюджета на 2020 и 2021  годы</t>
  </si>
  <si>
    <t xml:space="preserve">Получение кредитов от кредитных организаций  бюджетами  муниципальных районов в валюте Российской Федерации </t>
  </si>
  <si>
    <t xml:space="preserve">Получение   кредитов от кредитных организаций  бюджетами  муниципальных районов в валюте Российской Федерации </t>
  </si>
  <si>
    <t xml:space="preserve"> Изменения на 2021 год (+; -)</t>
  </si>
  <si>
    <t>Итого с учетом изменений на 2021 год</t>
  </si>
  <si>
    <t>к  решению "О внесении изменений и дополнений</t>
  </si>
  <si>
    <t>в решение "О бюджете муниципального образования</t>
  </si>
  <si>
    <t xml:space="preserve"> "Усть-Коксинский район" Республики Алтай  на 2019 год</t>
  </si>
  <si>
    <t xml:space="preserve"> и плановый период 2020 и 2021 годов"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</si>
  <si>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</si>
  <si>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</si>
  <si>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</si>
  <si>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</si>
  <si>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</si>
  <si>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092 01 05 02 01 05 0000 510</t>
  </si>
  <si>
    <t>092 01 05 00 00 00 0000 600</t>
  </si>
  <si>
    <t>092 01 05 02 01 05 0000 610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</si>
</sst>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#,##0.00_ ;\-#,##0.00\ "/>
    <numFmt numFmtId="182" formatCode="#,##0.00_р_.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3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0" xfId="0" applyFont="1" applyAlignment="1">
      <alignment horizontal="right"/>
    </xf>
    <xf numFmtId="182" fontId="6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182" fontId="13" fillId="0" borderId="10" xfId="0" applyNumberFormat="1" applyFont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43" fontId="13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15" fillId="0" borderId="10" xfId="0" applyNumberFormat="1" applyFont="1" applyFill="1" applyBorder="1" applyAlignment="1">
      <alignment horizontal="center" vertical="center"/>
    </xf>
    <xf numFmtId="43" fontId="5" fillId="4" borderId="10" xfId="0" applyNumberFormat="1" applyFont="1" applyFill="1" applyBorder="1" applyAlignment="1">
      <alignment horizontal="center" vertical="center"/>
    </xf>
    <xf numFmtId="182" fontId="5" fillId="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SheetLayoutView="100" zoomScalePageLayoutView="0" workbookViewId="0" topLeftCell="A40">
      <selection activeCell="E19" sqref="E19"/>
    </sheetView>
  </sheetViews>
  <sheetFormatPr defaultColWidth="9.00390625" defaultRowHeight="12.75"/>
  <cols>
    <col min="1" max="1" width="2.00390625" style="0" customWidth="1"/>
    <col min="2" max="2" width="38.375" style="0" customWidth="1"/>
    <col min="3" max="3" width="33.50390625" style="0" customWidth="1"/>
    <col min="4" max="4" width="20.625" style="0" hidden="1" customWidth="1"/>
    <col min="5" max="5" width="17.25390625" style="0" customWidth="1"/>
    <col min="6" max="6" width="14.875" style="0" customWidth="1"/>
    <col min="7" max="7" width="47.50390625" style="0" customWidth="1"/>
  </cols>
  <sheetData>
    <row r="1" spans="3:6" ht="15">
      <c r="C1" s="61" t="s">
        <v>28</v>
      </c>
      <c r="D1" s="61"/>
      <c r="E1" s="61"/>
      <c r="F1" s="61"/>
    </row>
    <row r="2" spans="1:6" ht="15">
      <c r="A2" s="61" t="s">
        <v>49</v>
      </c>
      <c r="B2" s="61"/>
      <c r="C2" s="61"/>
      <c r="D2" s="61"/>
      <c r="E2" s="61"/>
      <c r="F2" s="61"/>
    </row>
    <row r="3" spans="1:6" ht="15">
      <c r="A3" s="61" t="s">
        <v>50</v>
      </c>
      <c r="B3" s="61"/>
      <c r="C3" s="61"/>
      <c r="D3" s="61"/>
      <c r="E3" s="61"/>
      <c r="F3" s="61"/>
    </row>
    <row r="4" spans="1:6" ht="15" customHeight="1">
      <c r="A4" s="60" t="s">
        <v>51</v>
      </c>
      <c r="B4" s="60"/>
      <c r="C4" s="60"/>
      <c r="D4" s="60"/>
      <c r="E4" s="60"/>
      <c r="F4" s="60"/>
    </row>
    <row r="5" spans="1:6" ht="15" customHeight="1">
      <c r="A5" s="60" t="s">
        <v>52</v>
      </c>
      <c r="B5" s="60"/>
      <c r="C5" s="60"/>
      <c r="D5" s="60"/>
      <c r="E5" s="60"/>
      <c r="F5" s="60"/>
    </row>
    <row r="6" spans="1:6" ht="15" customHeight="1">
      <c r="A6" s="54"/>
      <c r="B6" s="54"/>
      <c r="C6" s="54"/>
      <c r="D6" s="54"/>
      <c r="E6" s="54"/>
      <c r="F6" s="54"/>
    </row>
    <row r="7" spans="2:6" ht="15">
      <c r="B7" s="19"/>
      <c r="C7" s="61" t="s">
        <v>28</v>
      </c>
      <c r="D7" s="61"/>
      <c r="E7" s="61"/>
      <c r="F7" s="61"/>
    </row>
    <row r="8" spans="2:6" ht="15">
      <c r="B8" s="19"/>
      <c r="C8" s="61" t="s">
        <v>31</v>
      </c>
      <c r="D8" s="61"/>
      <c r="E8" s="61"/>
      <c r="F8" s="61"/>
    </row>
    <row r="9" spans="2:11" ht="19.5" customHeight="1">
      <c r="B9" s="19"/>
      <c r="C9" s="61" t="s">
        <v>36</v>
      </c>
      <c r="D9" s="61"/>
      <c r="E9" s="61"/>
      <c r="F9" s="61"/>
      <c r="G9" s="1"/>
      <c r="H9" s="61"/>
      <c r="I9" s="61"/>
      <c r="J9" s="61"/>
      <c r="K9" s="61"/>
    </row>
    <row r="10" spans="2:11" ht="15">
      <c r="B10" s="19"/>
      <c r="C10" s="61" t="s">
        <v>37</v>
      </c>
      <c r="D10" s="61"/>
      <c r="E10" s="61"/>
      <c r="F10" s="61"/>
      <c r="G10" s="19"/>
      <c r="H10" s="19"/>
      <c r="I10" s="19"/>
      <c r="J10" s="19"/>
      <c r="K10" s="19"/>
    </row>
    <row r="11" spans="2:4" s="6" customFormat="1" ht="12">
      <c r="B11" s="5"/>
      <c r="C11" s="5"/>
      <c r="D11" s="26"/>
    </row>
    <row r="12" spans="2:6" s="6" customFormat="1" ht="13.5" customHeight="1">
      <c r="B12" s="63" t="s">
        <v>14</v>
      </c>
      <c r="C12" s="63"/>
      <c r="D12" s="63"/>
      <c r="E12" s="63"/>
      <c r="F12" s="63"/>
    </row>
    <row r="13" spans="2:6" s="6" customFormat="1" ht="18" customHeight="1">
      <c r="B13" s="63" t="s">
        <v>38</v>
      </c>
      <c r="C13" s="63"/>
      <c r="D13" s="63"/>
      <c r="E13" s="63"/>
      <c r="F13" s="63"/>
    </row>
    <row r="14" spans="2:6" s="6" customFormat="1" ht="13.5" customHeight="1">
      <c r="B14" s="7"/>
      <c r="C14" s="7"/>
      <c r="D14" s="7"/>
      <c r="F14" s="29" t="s">
        <v>32</v>
      </c>
    </row>
    <row r="15" spans="2:6" s="6" customFormat="1" ht="12.75" customHeight="1">
      <c r="B15" s="64"/>
      <c r="C15" s="65" t="s">
        <v>0</v>
      </c>
      <c r="D15" s="62" t="s">
        <v>40</v>
      </c>
      <c r="E15" s="62" t="s">
        <v>33</v>
      </c>
      <c r="F15" s="62" t="s">
        <v>39</v>
      </c>
    </row>
    <row r="16" spans="2:6" s="6" customFormat="1" ht="42" customHeight="1">
      <c r="B16" s="64"/>
      <c r="C16" s="65"/>
      <c r="D16" s="62"/>
      <c r="E16" s="62"/>
      <c r="F16" s="62"/>
    </row>
    <row r="17" spans="2:6" s="6" customFormat="1" ht="22.5" customHeight="1">
      <c r="B17" s="4">
        <v>1</v>
      </c>
      <c r="C17" s="4">
        <v>2</v>
      </c>
      <c r="D17" s="4"/>
      <c r="E17" s="4">
        <v>3</v>
      </c>
      <c r="F17" s="4">
        <v>4</v>
      </c>
    </row>
    <row r="18" spans="2:6" s="6" customFormat="1" ht="15">
      <c r="B18" s="2" t="s">
        <v>42</v>
      </c>
      <c r="C18" s="4"/>
      <c r="D18" s="20">
        <f>-D19</f>
        <v>-1200000</v>
      </c>
      <c r="E18" s="38">
        <f>-E19</f>
        <v>-13558460.1</v>
      </c>
      <c r="F18" s="39">
        <f>D18+E18</f>
        <v>-14758460.1</v>
      </c>
    </row>
    <row r="19" spans="2:7" s="6" customFormat="1" ht="27">
      <c r="B19" s="8" t="s">
        <v>2</v>
      </c>
      <c r="C19" s="9" t="s">
        <v>1</v>
      </c>
      <c r="D19" s="21">
        <f>D20+D25+D30</f>
        <v>1200000</v>
      </c>
      <c r="E19" s="40">
        <f>E20+E25+E30</f>
        <v>13558460.1</v>
      </c>
      <c r="F19" s="40">
        <f>D19+E19</f>
        <v>14758460.1</v>
      </c>
      <c r="G19" s="57"/>
    </row>
    <row r="20" spans="2:7" s="6" customFormat="1" ht="28.5">
      <c r="B20" s="55" t="s">
        <v>8</v>
      </c>
      <c r="C20" s="56" t="s">
        <v>7</v>
      </c>
      <c r="D20" s="22">
        <f>D21+D23</f>
        <v>0</v>
      </c>
      <c r="E20" s="22">
        <f>E21+E23</f>
        <v>13558460.1</v>
      </c>
      <c r="F20" s="22">
        <f>F21+F23</f>
        <v>13558460.100000024</v>
      </c>
      <c r="G20" s="58"/>
    </row>
    <row r="21" spans="2:7" s="6" customFormat="1" ht="13.5">
      <c r="B21" s="11" t="s">
        <v>53</v>
      </c>
      <c r="C21" s="12" t="s">
        <v>57</v>
      </c>
      <c r="D21" s="22">
        <f>D22</f>
        <v>-904772889.37</v>
      </c>
      <c r="E21" s="22">
        <f>E22</f>
        <v>-10132104.4</v>
      </c>
      <c r="F21" s="22">
        <f>F22</f>
        <v>-914904993.77</v>
      </c>
      <c r="G21" s="57"/>
    </row>
    <row r="22" spans="2:7" s="6" customFormat="1" ht="41.25">
      <c r="B22" s="11" t="s">
        <v>55</v>
      </c>
      <c r="C22" s="12" t="s">
        <v>58</v>
      </c>
      <c r="D22" s="22">
        <v>-904772889.37</v>
      </c>
      <c r="E22" s="22">
        <f>-10132104.4+E27+E33</f>
        <v>-10132104.4</v>
      </c>
      <c r="F22" s="22">
        <f>-914904993.77</f>
        <v>-914904993.77</v>
      </c>
      <c r="G22" s="57"/>
    </row>
    <row r="23" spans="2:6" s="6" customFormat="1" ht="21.75" customHeight="1">
      <c r="B23" s="11" t="s">
        <v>54</v>
      </c>
      <c r="C23" s="12" t="s">
        <v>59</v>
      </c>
      <c r="D23" s="22">
        <f>D24</f>
        <v>904772889.37</v>
      </c>
      <c r="E23" s="22">
        <f>E24</f>
        <v>23690564.5</v>
      </c>
      <c r="F23" s="22">
        <f>F24</f>
        <v>928463453.87</v>
      </c>
    </row>
    <row r="24" spans="2:6" s="6" customFormat="1" ht="41.25">
      <c r="B24" s="11" t="s">
        <v>56</v>
      </c>
      <c r="C24" s="12" t="s">
        <v>60</v>
      </c>
      <c r="D24" s="22">
        <v>904772889.37</v>
      </c>
      <c r="E24" s="22">
        <f>23690564.5+E29+E35</f>
        <v>23690564.5</v>
      </c>
      <c r="F24" s="22">
        <v>928463453.87</v>
      </c>
    </row>
    <row r="25" spans="2:6" s="6" customFormat="1" ht="27">
      <c r="B25" s="15" t="s">
        <v>10</v>
      </c>
      <c r="C25" s="12" t="s">
        <v>9</v>
      </c>
      <c r="D25" s="41">
        <f>D26-D28</f>
        <v>2000000</v>
      </c>
      <c r="E25" s="41">
        <f>E26-E28</f>
        <v>-2000000</v>
      </c>
      <c r="F25" s="41">
        <f>F26-F28</f>
        <v>0</v>
      </c>
    </row>
    <row r="26" spans="2:6" s="6" customFormat="1" ht="41.25">
      <c r="B26" s="14" t="s">
        <v>12</v>
      </c>
      <c r="C26" s="12" t="s">
        <v>11</v>
      </c>
      <c r="D26" s="42">
        <f>D27</f>
        <v>2000000</v>
      </c>
      <c r="E26" s="42">
        <f>E27</f>
        <v>-2000000</v>
      </c>
      <c r="F26" s="42">
        <f>F27</f>
        <v>0</v>
      </c>
    </row>
    <row r="27" spans="2:6" s="6" customFormat="1" ht="45.75" customHeight="1">
      <c r="B27" s="14" t="s">
        <v>45</v>
      </c>
      <c r="C27" s="12" t="s">
        <v>13</v>
      </c>
      <c r="D27" s="42">
        <v>2000000</v>
      </c>
      <c r="E27" s="42">
        <v>-2000000</v>
      </c>
      <c r="F27" s="42">
        <f>D27+E27</f>
        <v>0</v>
      </c>
    </row>
    <row r="28" spans="2:6" s="6" customFormat="1" ht="41.25">
      <c r="B28" s="14" t="s">
        <v>17</v>
      </c>
      <c r="C28" s="12" t="s">
        <v>15</v>
      </c>
      <c r="D28" s="22">
        <f>D29</f>
        <v>0</v>
      </c>
      <c r="E28" s="43"/>
      <c r="F28" s="43"/>
    </row>
    <row r="29" spans="2:6" s="6" customFormat="1" ht="54.75">
      <c r="B29" s="14" t="s">
        <v>29</v>
      </c>
      <c r="C29" s="12" t="s">
        <v>16</v>
      </c>
      <c r="D29" s="22">
        <v>0</v>
      </c>
      <c r="E29" s="43"/>
      <c r="F29" s="43"/>
    </row>
    <row r="30" spans="2:6" s="6" customFormat="1" ht="41.25">
      <c r="B30" s="15" t="s">
        <v>6</v>
      </c>
      <c r="C30" s="12" t="s">
        <v>5</v>
      </c>
      <c r="D30" s="25">
        <f>D31</f>
        <v>-800000</v>
      </c>
      <c r="E30" s="41">
        <f>E31-E34</f>
        <v>2000000</v>
      </c>
      <c r="F30" s="41">
        <f>F31</f>
        <v>1200000</v>
      </c>
    </row>
    <row r="31" spans="2:6" s="6" customFormat="1" ht="54.75">
      <c r="B31" s="14" t="s">
        <v>20</v>
      </c>
      <c r="C31" s="12" t="s">
        <v>19</v>
      </c>
      <c r="D31" s="23">
        <f>D32+D34</f>
        <v>-800000</v>
      </c>
      <c r="E31" s="42">
        <f>E32+E34</f>
        <v>2000000</v>
      </c>
      <c r="F31" s="42">
        <f>F32+F34</f>
        <v>1200000</v>
      </c>
    </row>
    <row r="32" spans="2:6" s="6" customFormat="1" ht="54.75">
      <c r="B32" s="14" t="s">
        <v>21</v>
      </c>
      <c r="C32" s="12" t="s">
        <v>18</v>
      </c>
      <c r="D32" s="22">
        <v>0</v>
      </c>
      <c r="E32" s="42">
        <f>E33</f>
        <v>2000000</v>
      </c>
      <c r="F32" s="42">
        <f>F33</f>
        <v>2000000</v>
      </c>
    </row>
    <row r="33" spans="2:6" s="6" customFormat="1" ht="54.75">
      <c r="B33" s="14" t="s">
        <v>23</v>
      </c>
      <c r="C33" s="12" t="s">
        <v>22</v>
      </c>
      <c r="D33" s="22">
        <v>0</v>
      </c>
      <c r="E33" s="42">
        <v>2000000</v>
      </c>
      <c r="F33" s="42">
        <f>D33+E33</f>
        <v>2000000</v>
      </c>
    </row>
    <row r="34" spans="2:6" s="6" customFormat="1" ht="69">
      <c r="B34" s="16" t="s">
        <v>25</v>
      </c>
      <c r="C34" s="12" t="s">
        <v>24</v>
      </c>
      <c r="D34" s="23">
        <f>D35</f>
        <v>-800000</v>
      </c>
      <c r="E34" s="43"/>
      <c r="F34" s="42">
        <f>D34+E34</f>
        <v>-800000</v>
      </c>
    </row>
    <row r="35" spans="2:6" s="6" customFormat="1" ht="69">
      <c r="B35" s="16" t="s">
        <v>3</v>
      </c>
      <c r="C35" s="12" t="s">
        <v>26</v>
      </c>
      <c r="D35" s="22">
        <v>-800000</v>
      </c>
      <c r="E35" s="43"/>
      <c r="F35" s="42">
        <f>D35+E35</f>
        <v>-800000</v>
      </c>
    </row>
    <row r="36" spans="2:6" s="6" customFormat="1" ht="27">
      <c r="B36" s="17" t="s">
        <v>27</v>
      </c>
      <c r="C36" s="9" t="s">
        <v>4</v>
      </c>
      <c r="D36" s="24">
        <v>0</v>
      </c>
      <c r="E36" s="43"/>
      <c r="F36" s="42">
        <f>D36+E36</f>
        <v>0</v>
      </c>
    </row>
    <row r="37" spans="2:4" ht="13.5">
      <c r="B37" s="3"/>
      <c r="C37" s="3"/>
      <c r="D37" s="3"/>
    </row>
    <row r="38" spans="2:4" ht="13.5">
      <c r="B38" s="3"/>
      <c r="C38" s="3"/>
      <c r="D38" s="3"/>
    </row>
    <row r="39" spans="2:4" ht="13.5">
      <c r="B39" s="3"/>
      <c r="C39" s="3"/>
      <c r="D39" s="3"/>
    </row>
    <row r="40" spans="2:4" ht="13.5">
      <c r="B40" s="3"/>
      <c r="C40" s="3"/>
      <c r="D40" s="3"/>
    </row>
    <row r="41" spans="2:4" ht="13.5">
      <c r="B41" s="3"/>
      <c r="C41" s="3"/>
      <c r="D41" s="3"/>
    </row>
    <row r="42" spans="2:4" ht="13.5">
      <c r="B42" s="3"/>
      <c r="C42" s="3"/>
      <c r="D42" s="3"/>
    </row>
    <row r="43" spans="2:4" ht="13.5">
      <c r="B43" s="3"/>
      <c r="C43" s="3"/>
      <c r="D43" s="3"/>
    </row>
  </sheetData>
  <sheetProtection/>
  <mergeCells count="17">
    <mergeCell ref="C10:F10"/>
    <mergeCell ref="E15:E16"/>
    <mergeCell ref="F15:F16"/>
    <mergeCell ref="B12:F12"/>
    <mergeCell ref="B13:F13"/>
    <mergeCell ref="B15:B16"/>
    <mergeCell ref="D15:D16"/>
    <mergeCell ref="C15:C16"/>
    <mergeCell ref="A4:F4"/>
    <mergeCell ref="A5:F5"/>
    <mergeCell ref="C1:F1"/>
    <mergeCell ref="A2:F2"/>
    <mergeCell ref="A3:F3"/>
    <mergeCell ref="H9:K9"/>
    <mergeCell ref="C7:F7"/>
    <mergeCell ref="C8:F8"/>
    <mergeCell ref="C9:F9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3"/>
  <sheetViews>
    <sheetView tabSelected="1" view="pageBreakPreview" zoomScale="107" zoomScaleSheetLayoutView="107" zoomScalePageLayoutView="0" workbookViewId="0" topLeftCell="A32">
      <selection activeCell="I34" sqref="I34"/>
    </sheetView>
  </sheetViews>
  <sheetFormatPr defaultColWidth="9.00390625" defaultRowHeight="12.75"/>
  <cols>
    <col min="1" max="1" width="2.00390625" style="0" customWidth="1"/>
    <col min="2" max="2" width="38.375" style="0" customWidth="1"/>
    <col min="3" max="3" width="27.375" style="0" customWidth="1"/>
    <col min="4" max="4" width="17.25390625" style="0" hidden="1" customWidth="1"/>
    <col min="5" max="5" width="16.375" style="0" customWidth="1"/>
    <col min="6" max="6" width="18.50390625" style="0" customWidth="1"/>
    <col min="7" max="7" width="18.00390625" style="34" hidden="1" customWidth="1"/>
    <col min="8" max="8" width="16.50390625" style="0" customWidth="1"/>
    <col min="9" max="9" width="19.25390625" style="0" customWidth="1"/>
  </cols>
  <sheetData>
    <row r="1" spans="8:9" ht="15">
      <c r="H1" s="61" t="s">
        <v>30</v>
      </c>
      <c r="I1" s="61"/>
    </row>
    <row r="2" spans="5:9" ht="15">
      <c r="E2" s="61" t="s">
        <v>49</v>
      </c>
      <c r="F2" s="61"/>
      <c r="G2" s="61"/>
      <c r="H2" s="61"/>
      <c r="I2" s="61"/>
    </row>
    <row r="3" spans="5:9" ht="15">
      <c r="E3" s="61" t="s">
        <v>50</v>
      </c>
      <c r="F3" s="61"/>
      <c r="G3" s="61"/>
      <c r="H3" s="61"/>
      <c r="I3" s="61"/>
    </row>
    <row r="4" spans="5:9" ht="15">
      <c r="E4" s="61" t="s">
        <v>51</v>
      </c>
      <c r="F4" s="61"/>
      <c r="G4" s="61"/>
      <c r="H4" s="61"/>
      <c r="I4" s="61"/>
    </row>
    <row r="5" spans="5:9" ht="15">
      <c r="E5" s="61" t="s">
        <v>37</v>
      </c>
      <c r="F5" s="61"/>
      <c r="G5" s="61"/>
      <c r="H5" s="61"/>
      <c r="I5" s="61"/>
    </row>
    <row r="6" spans="5:9" ht="15">
      <c r="E6" s="53"/>
      <c r="F6" s="53"/>
      <c r="G6" s="53"/>
      <c r="H6" s="53"/>
      <c r="I6" s="53"/>
    </row>
    <row r="7" spans="2:11" ht="15" customHeight="1">
      <c r="B7" s="1"/>
      <c r="C7" s="1"/>
      <c r="D7" s="61"/>
      <c r="E7" s="61"/>
      <c r="F7" s="61"/>
      <c r="G7" s="61"/>
      <c r="H7" s="61" t="s">
        <v>30</v>
      </c>
      <c r="I7" s="61"/>
      <c r="J7" s="19"/>
      <c r="K7" s="19"/>
    </row>
    <row r="8" spans="2:9" ht="15">
      <c r="B8" s="19"/>
      <c r="C8" s="19"/>
      <c r="D8" s="19"/>
      <c r="E8" s="19"/>
      <c r="F8" s="68" t="s">
        <v>31</v>
      </c>
      <c r="G8" s="68"/>
      <c r="H8" s="68"/>
      <c r="I8" s="68"/>
    </row>
    <row r="9" spans="2:13" ht="19.5" customHeight="1">
      <c r="B9" s="19"/>
      <c r="C9" s="19"/>
      <c r="D9" s="19"/>
      <c r="E9" s="61" t="s">
        <v>51</v>
      </c>
      <c r="F9" s="61"/>
      <c r="G9" s="61"/>
      <c r="H9" s="61"/>
      <c r="I9" s="61"/>
      <c r="J9" s="61"/>
      <c r="K9" s="61"/>
      <c r="L9" s="61"/>
      <c r="M9" s="61"/>
    </row>
    <row r="10" spans="2:13" ht="15">
      <c r="B10" s="19"/>
      <c r="C10" s="19"/>
      <c r="D10" s="19"/>
      <c r="E10" s="19"/>
      <c r="F10" s="68" t="s">
        <v>37</v>
      </c>
      <c r="G10" s="68"/>
      <c r="H10" s="68"/>
      <c r="I10" s="68"/>
      <c r="J10" s="19"/>
      <c r="K10" s="19"/>
      <c r="L10" s="19"/>
      <c r="M10" s="19"/>
    </row>
    <row r="11" spans="2:8" s="6" customFormat="1" ht="12">
      <c r="B11" s="5"/>
      <c r="C11" s="5"/>
      <c r="D11" s="66"/>
      <c r="E11" s="66"/>
      <c r="F11" s="66"/>
      <c r="G11" s="37"/>
      <c r="H11" s="26"/>
    </row>
    <row r="12" spans="2:7" s="6" customFormat="1" ht="13.5" customHeight="1">
      <c r="B12" s="63" t="s">
        <v>14</v>
      </c>
      <c r="C12" s="63"/>
      <c r="D12" s="63"/>
      <c r="E12" s="63"/>
      <c r="F12" s="63"/>
      <c r="G12" s="63"/>
    </row>
    <row r="13" spans="2:19" s="6" customFormat="1" ht="18" customHeight="1">
      <c r="B13" s="63" t="s">
        <v>44</v>
      </c>
      <c r="C13" s="63"/>
      <c r="D13" s="63"/>
      <c r="E13" s="63"/>
      <c r="F13" s="63"/>
      <c r="G13" s="63"/>
      <c r="M13"/>
      <c r="N13" s="61"/>
      <c r="O13" s="61"/>
      <c r="P13" s="61"/>
      <c r="Q13" s="61"/>
      <c r="R13" s="61"/>
      <c r="S13" s="61"/>
    </row>
    <row r="14" spans="2:19" s="6" customFormat="1" ht="13.5" customHeight="1">
      <c r="B14" s="7"/>
      <c r="C14" s="7"/>
      <c r="D14" s="7"/>
      <c r="E14" s="7"/>
      <c r="F14" s="7"/>
      <c r="G14" s="35" t="s">
        <v>32</v>
      </c>
      <c r="H14" s="7"/>
      <c r="M14" s="61"/>
      <c r="N14" s="61"/>
      <c r="O14" s="61"/>
      <c r="P14" s="61"/>
      <c r="Q14" s="61"/>
      <c r="R14" s="61"/>
      <c r="S14" s="61"/>
    </row>
    <row r="15" spans="2:19" s="6" customFormat="1" ht="12.75" customHeight="1">
      <c r="B15" s="64"/>
      <c r="C15" s="65" t="s">
        <v>0</v>
      </c>
      <c r="D15" s="69" t="s">
        <v>35</v>
      </c>
      <c r="E15" s="62" t="s">
        <v>34</v>
      </c>
      <c r="F15" s="62" t="s">
        <v>41</v>
      </c>
      <c r="G15" s="67" t="s">
        <v>43</v>
      </c>
      <c r="H15" s="62" t="s">
        <v>47</v>
      </c>
      <c r="I15" s="62" t="s">
        <v>48</v>
      </c>
      <c r="M15" s="61"/>
      <c r="N15" s="61"/>
      <c r="O15" s="61"/>
      <c r="P15" s="61"/>
      <c r="Q15" s="61"/>
      <c r="R15" s="61"/>
      <c r="S15" s="61"/>
    </row>
    <row r="16" spans="2:19" s="6" customFormat="1" ht="51.75" customHeight="1">
      <c r="B16" s="64"/>
      <c r="C16" s="65"/>
      <c r="D16" s="69"/>
      <c r="E16" s="62"/>
      <c r="F16" s="62"/>
      <c r="G16" s="67"/>
      <c r="H16" s="62"/>
      <c r="I16" s="62"/>
      <c r="M16" s="60"/>
      <c r="N16" s="60"/>
      <c r="O16" s="60"/>
      <c r="P16" s="60"/>
      <c r="Q16" s="60"/>
      <c r="R16" s="60"/>
      <c r="S16" s="60"/>
    </row>
    <row r="17" spans="2:19" s="6" customFormat="1" ht="22.5" customHeight="1">
      <c r="B17" s="4">
        <v>1</v>
      </c>
      <c r="C17" s="4">
        <v>2</v>
      </c>
      <c r="D17" s="4"/>
      <c r="E17" s="4">
        <v>3</v>
      </c>
      <c r="F17" s="4">
        <v>4</v>
      </c>
      <c r="G17" s="36"/>
      <c r="H17" s="36">
        <v>5</v>
      </c>
      <c r="I17" s="36">
        <v>6</v>
      </c>
      <c r="M17" s="60"/>
      <c r="N17" s="60"/>
      <c r="O17" s="60"/>
      <c r="P17" s="60"/>
      <c r="Q17" s="60"/>
      <c r="R17" s="60"/>
      <c r="S17" s="60"/>
    </row>
    <row r="18" spans="2:9" s="6" customFormat="1" ht="15">
      <c r="B18" s="2" t="s">
        <v>42</v>
      </c>
      <c r="C18" s="4"/>
      <c r="D18" s="30">
        <f aca="true" t="shared" si="0" ref="D18:I18">-D19</f>
        <v>1000000</v>
      </c>
      <c r="E18" s="30">
        <f t="shared" si="0"/>
        <v>0</v>
      </c>
      <c r="F18" s="44">
        <f t="shared" si="0"/>
        <v>1000000</v>
      </c>
      <c r="G18" s="45">
        <f t="shared" si="0"/>
        <v>3200000</v>
      </c>
      <c r="H18" s="44">
        <f t="shared" si="0"/>
        <v>0</v>
      </c>
      <c r="I18" s="44">
        <f t="shared" si="0"/>
        <v>3200000</v>
      </c>
    </row>
    <row r="19" spans="2:9" s="6" customFormat="1" ht="27">
      <c r="B19" s="8" t="s">
        <v>2</v>
      </c>
      <c r="C19" s="27" t="s">
        <v>1</v>
      </c>
      <c r="D19" s="10">
        <f>D20+D25+D30+D36</f>
        <v>-1000000</v>
      </c>
      <c r="E19" s="47">
        <f>E20+E25+E30+E36</f>
        <v>0</v>
      </c>
      <c r="F19" s="44">
        <f>F20+F25+F30+F36</f>
        <v>-1000000</v>
      </c>
      <c r="G19" s="46">
        <f>G20+G25+G30+G36</f>
        <v>-3200000</v>
      </c>
      <c r="H19" s="44">
        <f>H20+H25+H30+H36</f>
        <v>0</v>
      </c>
      <c r="I19" s="44">
        <f>I20+I25+I30+I36</f>
        <v>-3200000</v>
      </c>
    </row>
    <row r="20" spans="2:9" s="6" customFormat="1" ht="27">
      <c r="B20" s="11" t="s">
        <v>8</v>
      </c>
      <c r="C20" s="28" t="s">
        <v>7</v>
      </c>
      <c r="D20" s="13">
        <f aca="true" t="shared" si="1" ref="D20:I20">D21+D23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</row>
    <row r="21" spans="2:9" s="6" customFormat="1" ht="13.5">
      <c r="B21" s="11" t="s">
        <v>53</v>
      </c>
      <c r="C21" s="12" t="s">
        <v>57</v>
      </c>
      <c r="D21" s="59">
        <f aca="true" t="shared" si="2" ref="D21:I21">D22</f>
        <v>-743514978</v>
      </c>
      <c r="E21" s="59">
        <f t="shared" si="2"/>
        <v>2633800</v>
      </c>
      <c r="F21" s="59">
        <f t="shared" si="2"/>
        <v>-740881178</v>
      </c>
      <c r="G21" s="59">
        <f t="shared" si="2"/>
        <v>-576614745</v>
      </c>
      <c r="H21" s="59">
        <f t="shared" si="2"/>
        <v>1133800</v>
      </c>
      <c r="I21" s="59">
        <f t="shared" si="2"/>
        <v>-575480945</v>
      </c>
    </row>
    <row r="22" spans="2:9" s="6" customFormat="1" ht="41.25">
      <c r="B22" s="11" t="s">
        <v>55</v>
      </c>
      <c r="C22" s="12" t="s">
        <v>58</v>
      </c>
      <c r="D22" s="59">
        <v>-743514978</v>
      </c>
      <c r="E22" s="59">
        <f>1133800-E27</f>
        <v>2633800</v>
      </c>
      <c r="F22" s="59">
        <v>-740881178</v>
      </c>
      <c r="G22" s="59">
        <f>-576614745</f>
        <v>-576614745</v>
      </c>
      <c r="H22" s="59">
        <f>1133800</f>
        <v>1133800</v>
      </c>
      <c r="I22" s="59">
        <v>-575480945</v>
      </c>
    </row>
    <row r="23" spans="2:9" s="6" customFormat="1" ht="13.5">
      <c r="B23" s="11" t="s">
        <v>54</v>
      </c>
      <c r="C23" s="12" t="s">
        <v>59</v>
      </c>
      <c r="D23" s="59">
        <f aca="true" t="shared" si="3" ref="D23:I23">D24</f>
        <v>743514978</v>
      </c>
      <c r="E23" s="59">
        <f t="shared" si="3"/>
        <v>-2633800</v>
      </c>
      <c r="F23" s="59">
        <f t="shared" si="3"/>
        <v>740881178</v>
      </c>
      <c r="G23" s="59">
        <f t="shared" si="3"/>
        <v>576614745</v>
      </c>
      <c r="H23" s="59">
        <f t="shared" si="3"/>
        <v>-1133800</v>
      </c>
      <c r="I23" s="59">
        <f t="shared" si="3"/>
        <v>575480945</v>
      </c>
    </row>
    <row r="24" spans="2:9" s="6" customFormat="1" ht="41.25">
      <c r="B24" s="11" t="s">
        <v>56</v>
      </c>
      <c r="C24" s="12" t="s">
        <v>60</v>
      </c>
      <c r="D24" s="59">
        <v>743514978</v>
      </c>
      <c r="E24" s="59">
        <f>-1133800-E29-E35</f>
        <v>-2633800</v>
      </c>
      <c r="F24" s="59">
        <v>740881178</v>
      </c>
      <c r="G24" s="59">
        <v>576614745</v>
      </c>
      <c r="H24" s="59">
        <f>-1133800+H28+H34</f>
        <v>-1133800</v>
      </c>
      <c r="I24" s="59">
        <v>575480945</v>
      </c>
    </row>
    <row r="25" spans="2:9" s="6" customFormat="1" ht="27">
      <c r="B25" s="15" t="s">
        <v>10</v>
      </c>
      <c r="C25" s="9" t="s">
        <v>9</v>
      </c>
      <c r="D25" s="10">
        <f aca="true" t="shared" si="4" ref="D25:I25">D26+D28</f>
        <v>0</v>
      </c>
      <c r="E25" s="44">
        <f t="shared" si="4"/>
        <v>500000</v>
      </c>
      <c r="F25" s="44">
        <f t="shared" si="4"/>
        <v>500000</v>
      </c>
      <c r="G25" s="44">
        <f t="shared" si="4"/>
        <v>-2000000</v>
      </c>
      <c r="H25" s="44">
        <f t="shared" si="4"/>
        <v>1500000</v>
      </c>
      <c r="I25" s="44">
        <f t="shared" si="4"/>
        <v>-500000</v>
      </c>
    </row>
    <row r="26" spans="2:9" s="6" customFormat="1" ht="41.25">
      <c r="B26" s="14" t="s">
        <v>12</v>
      </c>
      <c r="C26" s="12" t="s">
        <v>11</v>
      </c>
      <c r="D26" s="51">
        <f aca="true" t="shared" si="5" ref="D26:I26">D27</f>
        <v>2000000</v>
      </c>
      <c r="E26" s="48">
        <f t="shared" si="5"/>
        <v>-1500000</v>
      </c>
      <c r="F26" s="49">
        <f t="shared" si="5"/>
        <v>500000</v>
      </c>
      <c r="G26" s="49">
        <f t="shared" si="5"/>
        <v>0</v>
      </c>
      <c r="H26" s="49">
        <f t="shared" si="5"/>
        <v>0</v>
      </c>
      <c r="I26" s="49">
        <f t="shared" si="5"/>
        <v>0</v>
      </c>
    </row>
    <row r="27" spans="2:9" s="6" customFormat="1" ht="54.75">
      <c r="B27" s="14" t="s">
        <v>46</v>
      </c>
      <c r="C27" s="12" t="s">
        <v>13</v>
      </c>
      <c r="D27" s="51">
        <v>2000000</v>
      </c>
      <c r="E27" s="48">
        <v>-1500000</v>
      </c>
      <c r="F27" s="49">
        <f>D27+E27</f>
        <v>500000</v>
      </c>
      <c r="G27" s="49"/>
      <c r="H27" s="49">
        <v>0</v>
      </c>
      <c r="I27" s="49">
        <f>G27+H27</f>
        <v>0</v>
      </c>
    </row>
    <row r="28" spans="2:9" s="6" customFormat="1" ht="41.25">
      <c r="B28" s="14" t="s">
        <v>17</v>
      </c>
      <c r="C28" s="12" t="s">
        <v>15</v>
      </c>
      <c r="D28" s="51">
        <f aca="true" t="shared" si="6" ref="D28:I28">D29</f>
        <v>-2000000</v>
      </c>
      <c r="E28" s="48">
        <f t="shared" si="6"/>
        <v>2000000</v>
      </c>
      <c r="F28" s="48">
        <f t="shared" si="6"/>
        <v>0</v>
      </c>
      <c r="G28" s="48">
        <f t="shared" si="6"/>
        <v>-2000000</v>
      </c>
      <c r="H28" s="48">
        <f t="shared" si="6"/>
        <v>1500000</v>
      </c>
      <c r="I28" s="48">
        <f t="shared" si="6"/>
        <v>-500000</v>
      </c>
    </row>
    <row r="29" spans="2:9" s="6" customFormat="1" ht="54.75">
      <c r="B29" s="14" t="s">
        <v>29</v>
      </c>
      <c r="C29" s="12" t="s">
        <v>16</v>
      </c>
      <c r="D29" s="51">
        <v>-2000000</v>
      </c>
      <c r="E29" s="48">
        <v>2000000</v>
      </c>
      <c r="F29" s="48">
        <f>D29+E29</f>
        <v>0</v>
      </c>
      <c r="G29" s="49">
        <v>-2000000</v>
      </c>
      <c r="H29" s="48">
        <v>1500000</v>
      </c>
      <c r="I29" s="48">
        <f>G29+H29</f>
        <v>-500000</v>
      </c>
    </row>
    <row r="30" spans="2:9" s="6" customFormat="1" ht="41.25">
      <c r="B30" s="15" t="s">
        <v>6</v>
      </c>
      <c r="C30" s="9" t="s">
        <v>5</v>
      </c>
      <c r="D30" s="32">
        <f aca="true" t="shared" si="7" ref="D30:I30">D31+D34</f>
        <v>-1000000</v>
      </c>
      <c r="E30" s="45">
        <f t="shared" si="7"/>
        <v>-500000</v>
      </c>
      <c r="F30" s="45">
        <f t="shared" si="7"/>
        <v>-1500000</v>
      </c>
      <c r="G30" s="45">
        <f t="shared" si="7"/>
        <v>-1200000</v>
      </c>
      <c r="H30" s="45">
        <f t="shared" si="7"/>
        <v>-1500000</v>
      </c>
      <c r="I30" s="45">
        <f t="shared" si="7"/>
        <v>-2700000</v>
      </c>
    </row>
    <row r="31" spans="2:9" s="6" customFormat="1" ht="54.75">
      <c r="B31" s="14" t="s">
        <v>20</v>
      </c>
      <c r="C31" s="12" t="s">
        <v>19</v>
      </c>
      <c r="D31" s="33">
        <f>D32</f>
        <v>0</v>
      </c>
      <c r="E31" s="49">
        <f>E32</f>
        <v>0</v>
      </c>
      <c r="F31" s="48">
        <f aca="true" t="shared" si="8" ref="F31:F36">D31+E31</f>
        <v>0</v>
      </c>
      <c r="G31" s="49">
        <v>0</v>
      </c>
      <c r="H31" s="48">
        <f aca="true" t="shared" si="9" ref="H31:I36">F31+G31</f>
        <v>0</v>
      </c>
      <c r="I31" s="48">
        <f t="shared" si="9"/>
        <v>0</v>
      </c>
    </row>
    <row r="32" spans="2:9" s="6" customFormat="1" ht="54.75">
      <c r="B32" s="14" t="s">
        <v>21</v>
      </c>
      <c r="C32" s="12" t="s">
        <v>18</v>
      </c>
      <c r="D32" s="31">
        <f>D33</f>
        <v>0</v>
      </c>
      <c r="E32" s="48">
        <f>E33</f>
        <v>0</v>
      </c>
      <c r="F32" s="48">
        <f t="shared" si="8"/>
        <v>0</v>
      </c>
      <c r="G32" s="49">
        <v>0</v>
      </c>
      <c r="H32" s="48">
        <f t="shared" si="9"/>
        <v>0</v>
      </c>
      <c r="I32" s="48">
        <f t="shared" si="9"/>
        <v>0</v>
      </c>
    </row>
    <row r="33" spans="2:9" s="6" customFormat="1" ht="54.75">
      <c r="B33" s="14" t="s">
        <v>23</v>
      </c>
      <c r="C33" s="12" t="s">
        <v>22</v>
      </c>
      <c r="D33" s="31"/>
      <c r="E33" s="48"/>
      <c r="F33" s="48">
        <f t="shared" si="8"/>
        <v>0</v>
      </c>
      <c r="G33" s="49">
        <v>0</v>
      </c>
      <c r="H33" s="48">
        <f t="shared" si="9"/>
        <v>0</v>
      </c>
      <c r="I33" s="48">
        <f t="shared" si="9"/>
        <v>0</v>
      </c>
    </row>
    <row r="34" spans="2:9" s="6" customFormat="1" ht="69">
      <c r="B34" s="16" t="s">
        <v>25</v>
      </c>
      <c r="C34" s="12" t="s">
        <v>24</v>
      </c>
      <c r="D34" s="52">
        <f>D35</f>
        <v>-1000000</v>
      </c>
      <c r="E34" s="33">
        <f>E35</f>
        <v>-500000</v>
      </c>
      <c r="F34" s="49">
        <f t="shared" si="8"/>
        <v>-1500000</v>
      </c>
      <c r="G34" s="49">
        <f>G35</f>
        <v>-1200000</v>
      </c>
      <c r="H34" s="33">
        <f>H35</f>
        <v>-1500000</v>
      </c>
      <c r="I34" s="49">
        <f t="shared" si="9"/>
        <v>-2700000</v>
      </c>
    </row>
    <row r="35" spans="2:9" s="6" customFormat="1" ht="69">
      <c r="B35" s="16" t="s">
        <v>3</v>
      </c>
      <c r="C35" s="12" t="s">
        <v>26</v>
      </c>
      <c r="D35" s="52">
        <v>-1000000</v>
      </c>
      <c r="E35" s="48">
        <v>-500000</v>
      </c>
      <c r="F35" s="49">
        <f t="shared" si="8"/>
        <v>-1500000</v>
      </c>
      <c r="G35" s="49">
        <v>-1200000</v>
      </c>
      <c r="H35" s="49">
        <v>-1500000</v>
      </c>
      <c r="I35" s="49">
        <f t="shared" si="9"/>
        <v>-2700000</v>
      </c>
    </row>
    <row r="36" spans="2:9" s="6" customFormat="1" ht="27">
      <c r="B36" s="17" t="s">
        <v>27</v>
      </c>
      <c r="C36" s="9" t="s">
        <v>4</v>
      </c>
      <c r="D36" s="18"/>
      <c r="E36" s="50"/>
      <c r="F36" s="48">
        <f t="shared" si="8"/>
        <v>0</v>
      </c>
      <c r="G36" s="49">
        <v>0</v>
      </c>
      <c r="H36" s="48"/>
      <c r="I36" s="48">
        <f t="shared" si="9"/>
        <v>0</v>
      </c>
    </row>
    <row r="37" spans="2:8" ht="13.5">
      <c r="B37" s="3"/>
      <c r="C37" s="3"/>
      <c r="D37" s="3"/>
      <c r="E37" s="3"/>
      <c r="F37" s="3"/>
      <c r="H37" s="3"/>
    </row>
    <row r="38" spans="2:8" ht="13.5">
      <c r="B38" s="3"/>
      <c r="C38" s="3"/>
      <c r="D38" s="3"/>
      <c r="E38" s="3"/>
      <c r="F38" s="3"/>
      <c r="H38" s="3"/>
    </row>
    <row r="39" spans="2:8" ht="13.5">
      <c r="B39" s="3"/>
      <c r="C39" s="3"/>
      <c r="D39" s="3"/>
      <c r="E39" s="3"/>
      <c r="F39" s="3"/>
      <c r="H39" s="3"/>
    </row>
    <row r="40" spans="2:8" ht="13.5">
      <c r="B40" s="3"/>
      <c r="C40" s="3"/>
      <c r="D40" s="3"/>
      <c r="E40" s="3"/>
      <c r="F40" s="3"/>
      <c r="H40" s="3"/>
    </row>
    <row r="41" spans="2:8" ht="13.5">
      <c r="B41" s="3"/>
      <c r="C41" s="3"/>
      <c r="D41" s="3"/>
      <c r="E41" s="3"/>
      <c r="F41" s="3"/>
      <c r="H41" s="3"/>
    </row>
    <row r="42" spans="2:8" ht="13.5">
      <c r="B42" s="3"/>
      <c r="C42" s="3"/>
      <c r="D42" s="3"/>
      <c r="E42" s="3"/>
      <c r="F42" s="3"/>
      <c r="H42" s="3"/>
    </row>
    <row r="43" spans="2:8" ht="13.5">
      <c r="B43" s="3"/>
      <c r="C43" s="3"/>
      <c r="D43" s="3"/>
      <c r="E43" s="3"/>
      <c r="F43" s="3"/>
      <c r="H43" s="3"/>
    </row>
  </sheetData>
  <sheetProtection/>
  <mergeCells count="27">
    <mergeCell ref="B15:B16"/>
    <mergeCell ref="C15:C16"/>
    <mergeCell ref="D15:D16"/>
    <mergeCell ref="H15:H16"/>
    <mergeCell ref="M16:S16"/>
    <mergeCell ref="M17:S17"/>
    <mergeCell ref="I15:I16"/>
    <mergeCell ref="D7:G7"/>
    <mergeCell ref="F15:F16"/>
    <mergeCell ref="B12:G12"/>
    <mergeCell ref="B13:G13"/>
    <mergeCell ref="J9:M9"/>
    <mergeCell ref="G15:G16"/>
    <mergeCell ref="E15:E16"/>
    <mergeCell ref="F8:I8"/>
    <mergeCell ref="F10:I10"/>
    <mergeCell ref="E9:I9"/>
    <mergeCell ref="N13:S13"/>
    <mergeCell ref="M14:S14"/>
    <mergeCell ref="M15:S15"/>
    <mergeCell ref="D11:F11"/>
    <mergeCell ref="H1:I1"/>
    <mergeCell ref="E2:I2"/>
    <mergeCell ref="E3:I3"/>
    <mergeCell ref="E4:I4"/>
    <mergeCell ref="E5:I5"/>
    <mergeCell ref="H7:I7"/>
  </mergeCells>
  <printOptions/>
  <pageMargins left="0.7" right="0.7" top="0.75" bottom="0.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2019-03-18T12:35:58Z</cp:lastPrinted>
  <dcterms:created xsi:type="dcterms:W3CDTF">2005-10-14T07:43:07Z</dcterms:created>
  <dcterms:modified xsi:type="dcterms:W3CDTF">2019-08-15T07:36:36Z</dcterms:modified>
  <cp:category/>
  <cp:version/>
  <cp:contentType/>
  <cp:contentStatus/>
</cp:coreProperties>
</file>