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r:id="rId2"/>
  </sheets>
  <definedNames>
    <definedName name="_xlnm.Print_Area" localSheetId="1">'2020-2021гг'!$A$1:$I$26</definedName>
  </definedNames>
  <calcPr calcId="124519"/>
</workbook>
</file>

<file path=xl/calcChain.xml><?xml version="1.0" encoding="utf-8"?>
<calcChain xmlns="http://schemas.openxmlformats.org/spreadsheetml/2006/main">
  <c r="G26" i="3"/>
  <c r="F26"/>
  <c r="D25"/>
  <c r="E25" s="1"/>
  <c r="D24"/>
  <c r="E24" s="1"/>
  <c r="E23"/>
  <c r="E22"/>
  <c r="E21"/>
  <c r="E20"/>
  <c r="E19"/>
  <c r="E18"/>
  <c r="E17"/>
  <c r="E16"/>
  <c r="E15"/>
  <c r="E14"/>
  <c r="D14"/>
  <c r="E13"/>
  <c r="D12"/>
  <c r="E12" s="1"/>
  <c r="E11"/>
  <c r="E10"/>
  <c r="D10"/>
  <c r="E9"/>
  <c r="D8"/>
  <c r="D26" s="1"/>
  <c r="F26" i="2"/>
  <c r="E8"/>
  <c r="E9"/>
  <c r="E11"/>
  <c r="E12"/>
  <c r="E13"/>
  <c r="E15"/>
  <c r="E16"/>
  <c r="E17"/>
  <c r="E18"/>
  <c r="E19"/>
  <c r="E20"/>
  <c r="E21"/>
  <c r="E22"/>
  <c r="E23"/>
  <c r="E24"/>
  <c r="D14"/>
  <c r="E14" s="1"/>
  <c r="D10"/>
  <c r="E25"/>
  <c r="D26" l="1"/>
  <c r="E8" i="3"/>
  <c r="E26" s="1"/>
  <c r="E10" i="2"/>
  <c r="E26" s="1"/>
  <c r="H13" i="3"/>
  <c r="H12"/>
  <c r="H11"/>
  <c r="H10"/>
  <c r="H9"/>
  <c r="H8"/>
  <c r="H14" l="1"/>
  <c r="I14"/>
</calcChain>
</file>

<file path=xl/sharedStrings.xml><?xml version="1.0" encoding="utf-8"?>
<sst xmlns="http://schemas.openxmlformats.org/spreadsheetml/2006/main" count="95" uniqueCount="52">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</sst>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view="pageBreakPreview" zoomScale="95" zoomScaleSheetLayoutView="95" workbookViewId="0">
      <selection activeCell="F9" sqref="F9"/>
    </sheetView>
  </sheetViews>
  <sheetFormatPr defaultColWidth="8.85546875" defaultRowHeight="15"/>
  <cols>
    <col min="1" max="1" width="5.5703125" style="2" customWidth="1"/>
    <col min="2" max="2" width="9.140625" style="2"/>
    <col min="3" max="3" width="57" style="2" customWidth="1"/>
    <col min="4" max="4" width="17.7109375" style="2" hidden="1" customWidth="1"/>
    <col min="5" max="5" width="18.28515625" style="2" customWidth="1"/>
    <col min="6" max="6" width="19.85546875" style="2" customWidth="1"/>
    <col min="7" max="7" width="3.28515625" style="2" customWidth="1"/>
    <col min="8" max="8" width="16" style="2" customWidth="1"/>
    <col min="9" max="16384" width="8.85546875" style="2"/>
  </cols>
  <sheetData>
    <row r="1" spans="2:7" ht="13.9" customHeight="1">
      <c r="C1" s="14" t="s">
        <v>50</v>
      </c>
      <c r="D1" s="14"/>
      <c r="E1" s="14"/>
      <c r="F1" s="14"/>
    </row>
    <row r="2" spans="2:7" ht="14.25" customHeight="1">
      <c r="B2" s="15" t="s">
        <v>20</v>
      </c>
      <c r="C2" s="15"/>
      <c r="D2" s="15"/>
      <c r="E2" s="15"/>
      <c r="F2" s="15"/>
      <c r="G2" s="1"/>
    </row>
    <row r="3" spans="2:7" ht="15" customHeight="1">
      <c r="B3" s="15" t="s">
        <v>22</v>
      </c>
      <c r="C3" s="15"/>
      <c r="D3" s="15"/>
      <c r="E3" s="15"/>
      <c r="F3" s="15"/>
      <c r="G3" s="1"/>
    </row>
    <row r="4" spans="2:7" ht="15.75" customHeight="1">
      <c r="B4" s="15" t="s">
        <v>23</v>
      </c>
      <c r="C4" s="15"/>
      <c r="D4" s="15"/>
      <c r="E4" s="15"/>
      <c r="F4" s="15"/>
      <c r="G4" s="1"/>
    </row>
    <row r="5" spans="2:7" ht="41.25" customHeight="1">
      <c r="B5" s="16" t="s">
        <v>24</v>
      </c>
      <c r="C5" s="16"/>
      <c r="D5" s="16"/>
      <c r="E5" s="16"/>
      <c r="F5" s="16"/>
    </row>
    <row r="6" spans="2:7" ht="18.75" customHeight="1">
      <c r="B6" s="17" t="s">
        <v>8</v>
      </c>
      <c r="C6" s="17"/>
      <c r="D6" s="17"/>
      <c r="E6" s="17"/>
      <c r="F6" s="17"/>
    </row>
    <row r="7" spans="2:7" ht="63.75" customHeight="1">
      <c r="B7" s="11" t="s">
        <v>0</v>
      </c>
      <c r="C7" s="11" t="s">
        <v>1</v>
      </c>
      <c r="D7" s="11" t="s">
        <v>10</v>
      </c>
      <c r="E7" s="11" t="s">
        <v>15</v>
      </c>
      <c r="F7" s="11" t="s">
        <v>16</v>
      </c>
    </row>
    <row r="8" spans="2:7" ht="41.25" customHeight="1">
      <c r="B8" s="12" t="s">
        <v>2</v>
      </c>
      <c r="C8" s="13" t="s">
        <v>11</v>
      </c>
      <c r="D8" s="8">
        <v>2673660</v>
      </c>
      <c r="E8" s="8">
        <f>F8-D8</f>
        <v>-2673660</v>
      </c>
      <c r="F8" s="8">
        <v>0</v>
      </c>
    </row>
    <row r="9" spans="2:7" ht="48.75" customHeight="1">
      <c r="B9" s="12" t="s">
        <v>2</v>
      </c>
      <c r="C9" s="13" t="s">
        <v>29</v>
      </c>
      <c r="D9" s="8">
        <v>0</v>
      </c>
      <c r="E9" s="8">
        <f t="shared" ref="E9:E24" si="0">F9-D9</f>
        <v>3201254</v>
      </c>
      <c r="F9" s="8">
        <v>3201254</v>
      </c>
    </row>
    <row r="10" spans="2:7" ht="24" customHeight="1">
      <c r="B10" s="12" t="s">
        <v>3</v>
      </c>
      <c r="C10" s="13" t="s">
        <v>12</v>
      </c>
      <c r="D10" s="8">
        <f>371348919+98917263.16+48185836.84-158219.02+15821901.86</f>
        <v>534115701.84000003</v>
      </c>
      <c r="E10" s="8">
        <f t="shared" si="0"/>
        <v>-534115701.84000003</v>
      </c>
      <c r="F10" s="8">
        <v>0</v>
      </c>
      <c r="G10" s="6"/>
    </row>
    <row r="11" spans="2:7" ht="52.5" customHeight="1">
      <c r="B11" s="12" t="s">
        <v>3</v>
      </c>
      <c r="C11" s="13" t="s">
        <v>30</v>
      </c>
      <c r="D11" s="8">
        <v>0</v>
      </c>
      <c r="E11" s="8">
        <f t="shared" si="0"/>
        <v>10101</v>
      </c>
      <c r="F11" s="8">
        <v>10101</v>
      </c>
      <c r="G11" s="6"/>
    </row>
    <row r="12" spans="2:7" ht="39" customHeight="1">
      <c r="B12" s="12" t="s">
        <v>4</v>
      </c>
      <c r="C12" s="13" t="s">
        <v>13</v>
      </c>
      <c r="D12" s="8">
        <v>32843219</v>
      </c>
      <c r="E12" s="8">
        <f t="shared" si="0"/>
        <v>-32843219</v>
      </c>
      <c r="F12" s="8">
        <v>0</v>
      </c>
      <c r="G12" s="6"/>
    </row>
    <row r="13" spans="2:7" ht="33" customHeight="1">
      <c r="B13" s="12" t="s">
        <v>4</v>
      </c>
      <c r="C13" s="13" t="s">
        <v>31</v>
      </c>
      <c r="D13" s="8">
        <v>0</v>
      </c>
      <c r="E13" s="8">
        <f t="shared" si="0"/>
        <v>27008924.359999999</v>
      </c>
      <c r="F13" s="8">
        <v>27008924.359999999</v>
      </c>
      <c r="G13" s="6"/>
    </row>
    <row r="14" spans="2:7" ht="39" customHeight="1">
      <c r="B14" s="12" t="s">
        <v>5</v>
      </c>
      <c r="C14" s="13" t="s">
        <v>14</v>
      </c>
      <c r="D14" s="8">
        <f>37331512-1218420+609210</f>
        <v>36722302</v>
      </c>
      <c r="E14" s="8">
        <f t="shared" si="0"/>
        <v>-36722302</v>
      </c>
      <c r="F14" s="8">
        <v>0</v>
      </c>
    </row>
    <row r="15" spans="2:7" ht="31.5" hidden="1" customHeight="1">
      <c r="B15" s="12" t="s">
        <v>5</v>
      </c>
      <c r="C15" s="13" t="s">
        <v>32</v>
      </c>
      <c r="D15" s="8">
        <v>0</v>
      </c>
      <c r="E15" s="8">
        <f t="shared" si="0"/>
        <v>0</v>
      </c>
      <c r="F15" s="8">
        <v>0</v>
      </c>
    </row>
    <row r="16" spans="2:7" ht="73.5" customHeight="1">
      <c r="B16" s="12" t="s">
        <v>41</v>
      </c>
      <c r="C16" s="13" t="s">
        <v>33</v>
      </c>
      <c r="D16" s="8">
        <v>0</v>
      </c>
      <c r="E16" s="8">
        <f t="shared" si="0"/>
        <v>9696.9699999999993</v>
      </c>
      <c r="F16" s="8">
        <v>9696.9699999999993</v>
      </c>
    </row>
    <row r="17" spans="2:7" ht="48" customHeight="1">
      <c r="B17" s="12" t="s">
        <v>42</v>
      </c>
      <c r="C17" s="13" t="s">
        <v>34</v>
      </c>
      <c r="D17" s="8">
        <v>0</v>
      </c>
      <c r="E17" s="8">
        <f t="shared" si="0"/>
        <v>42544871</v>
      </c>
      <c r="F17" s="8">
        <v>42544871</v>
      </c>
    </row>
    <row r="18" spans="2:7" ht="36.75" customHeight="1">
      <c r="B18" s="12" t="s">
        <v>43</v>
      </c>
      <c r="C18" s="13" t="s">
        <v>35</v>
      </c>
      <c r="D18" s="8">
        <v>0</v>
      </c>
      <c r="E18" s="8">
        <f t="shared" si="0"/>
        <v>706850901.34000003</v>
      </c>
      <c r="F18" s="8">
        <v>706850901.34000003</v>
      </c>
    </row>
    <row r="19" spans="2:7" ht="39" customHeight="1">
      <c r="B19" s="12" t="s">
        <v>44</v>
      </c>
      <c r="C19" s="13" t="s">
        <v>36</v>
      </c>
      <c r="D19" s="8">
        <v>0</v>
      </c>
      <c r="E19" s="8">
        <f t="shared" si="0"/>
        <v>62980041.329999998</v>
      </c>
      <c r="F19" s="8">
        <v>62980041.329999998</v>
      </c>
    </row>
    <row r="20" spans="2:7" ht="51.75" customHeight="1">
      <c r="B20" s="12" t="s">
        <v>45</v>
      </c>
      <c r="C20" s="13" t="s">
        <v>37</v>
      </c>
      <c r="D20" s="8">
        <v>0</v>
      </c>
      <c r="E20" s="8">
        <f t="shared" si="0"/>
        <v>22914616.370000001</v>
      </c>
      <c r="F20" s="8">
        <v>22914616.370000001</v>
      </c>
    </row>
    <row r="21" spans="2:7" ht="43.5" hidden="1" customHeight="1">
      <c r="B21" s="12" t="s">
        <v>46</v>
      </c>
      <c r="C21" s="13" t="s">
        <v>49</v>
      </c>
      <c r="D21" s="8">
        <v>0</v>
      </c>
      <c r="E21" s="8">
        <f t="shared" si="0"/>
        <v>0</v>
      </c>
      <c r="F21" s="8">
        <v>0</v>
      </c>
    </row>
    <row r="22" spans="2:7" ht="54.75" customHeight="1">
      <c r="B22" s="12" t="s">
        <v>47</v>
      </c>
      <c r="C22" s="13" t="s">
        <v>39</v>
      </c>
      <c r="D22" s="8">
        <v>0</v>
      </c>
      <c r="E22" s="8">
        <f t="shared" si="0"/>
        <v>9887778</v>
      </c>
      <c r="F22" s="8">
        <v>9887778</v>
      </c>
    </row>
    <row r="23" spans="2:7" ht="54.75" customHeight="1">
      <c r="B23" s="12" t="s">
        <v>48</v>
      </c>
      <c r="C23" s="13" t="s">
        <v>40</v>
      </c>
      <c r="D23" s="8">
        <v>0</v>
      </c>
      <c r="E23" s="8">
        <f t="shared" si="0"/>
        <v>2000000</v>
      </c>
      <c r="F23" s="8">
        <v>2000000</v>
      </c>
    </row>
    <row r="24" spans="2:7" ht="28.5" customHeight="1">
      <c r="B24" s="12"/>
      <c r="C24" s="13" t="s">
        <v>6</v>
      </c>
      <c r="D24" s="8">
        <v>28299223</v>
      </c>
      <c r="E24" s="8">
        <f t="shared" si="0"/>
        <v>-1734518</v>
      </c>
      <c r="F24" s="8">
        <v>26564705</v>
      </c>
      <c r="G24" s="6"/>
    </row>
    <row r="25" spans="2:7" ht="20.25" customHeight="1">
      <c r="B25" s="12"/>
      <c r="C25" s="13" t="s">
        <v>9</v>
      </c>
      <c r="D25" s="8">
        <v>6062037</v>
      </c>
      <c r="E25" s="8">
        <f t="shared" ref="E25" si="1">F25-D25</f>
        <v>-6062037</v>
      </c>
      <c r="F25" s="8">
        <v>0</v>
      </c>
    </row>
    <row r="26" spans="2:7" ht="19.5" customHeight="1">
      <c r="B26" s="18" t="s">
        <v>7</v>
      </c>
      <c r="C26" s="19"/>
      <c r="D26" s="9">
        <f>D8+D9+D10+D11+D12+D13+D14+D15+D16+D17+D18+D19+D20+D21+D22+D23+D24+D25</f>
        <v>640716142.84000003</v>
      </c>
      <c r="E26" s="9">
        <f t="shared" ref="E26:F26" si="2">E8+E9+E10+E11+E12+E13+E14+E15+E16+E17+E18+E19+E20+E21+E22+E23+E24+E25</f>
        <v>263256746.53000003</v>
      </c>
      <c r="F26" s="9">
        <f t="shared" si="2"/>
        <v>903972889.37000012</v>
      </c>
    </row>
    <row r="27" spans="2:7">
      <c r="D27" s="6"/>
      <c r="E27" s="6"/>
      <c r="F27" s="6"/>
    </row>
    <row r="28" spans="2:7" hidden="1">
      <c r="D28" s="6">
        <v>494568600</v>
      </c>
      <c r="E28" s="6"/>
      <c r="F28" s="6"/>
    </row>
    <row r="29" spans="2:7">
      <c r="D29" s="6"/>
      <c r="E29" s="6"/>
      <c r="F29" s="6"/>
    </row>
    <row r="30" spans="2:7">
      <c r="D30" s="6"/>
      <c r="E30" s="6"/>
      <c r="F30" s="6"/>
    </row>
  </sheetData>
  <mergeCells count="7">
    <mergeCell ref="C1:F1"/>
    <mergeCell ref="B2:F2"/>
    <mergeCell ref="B5:F5"/>
    <mergeCell ref="B6:F6"/>
    <mergeCell ref="B26:C26"/>
    <mergeCell ref="B3:F3"/>
    <mergeCell ref="B4:F4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view="pageBreakPreview" topLeftCell="A4" zoomScale="91" zoomScaleSheetLayoutView="91" workbookViewId="0">
      <selection activeCell="E20" sqref="E20"/>
    </sheetView>
  </sheetViews>
  <sheetFormatPr defaultColWidth="9.140625" defaultRowHeight="15"/>
  <cols>
    <col min="1" max="1" width="5.5703125" style="2" customWidth="1"/>
    <col min="2" max="2" width="9.140625" style="2"/>
    <col min="3" max="3" width="53.42578125" style="2" customWidth="1"/>
    <col min="4" max="4" width="17.28515625" style="2" hidden="1" customWidth="1"/>
    <col min="5" max="5" width="17.42578125" style="2" customWidth="1"/>
    <col min="6" max="6" width="16" style="2" customWidth="1"/>
    <col min="7" max="7" width="16.42578125" style="2" customWidth="1"/>
    <col min="8" max="8" width="16.42578125" style="2" hidden="1" customWidth="1"/>
    <col min="9" max="9" width="15.5703125" style="2" hidden="1" customWidth="1"/>
    <col min="10" max="11" width="10.7109375" style="2" customWidth="1"/>
    <col min="12" max="12" width="10.28515625" style="2" customWidth="1"/>
    <col min="13" max="13" width="9.85546875" style="2" customWidth="1"/>
    <col min="14" max="14" width="9.7109375" style="2" customWidth="1"/>
    <col min="15" max="16384" width="9.140625" style="2"/>
  </cols>
  <sheetData>
    <row r="1" spans="2:11" ht="14.25" customHeight="1">
      <c r="C1" s="14" t="s">
        <v>51</v>
      </c>
      <c r="D1" s="14"/>
      <c r="E1" s="14"/>
      <c r="F1" s="14"/>
      <c r="G1" s="14"/>
      <c r="H1" s="14"/>
      <c r="I1" s="14"/>
    </row>
    <row r="2" spans="2:11" ht="15" customHeight="1">
      <c r="B2" s="15" t="s">
        <v>21</v>
      </c>
      <c r="C2" s="15"/>
      <c r="D2" s="15"/>
      <c r="E2" s="15"/>
      <c r="F2" s="15"/>
      <c r="G2" s="15"/>
      <c r="H2" s="15"/>
      <c r="I2" s="15"/>
      <c r="J2" s="1"/>
      <c r="K2" s="1"/>
    </row>
    <row r="3" spans="2:11" ht="15" customHeight="1">
      <c r="B3" s="15" t="s">
        <v>22</v>
      </c>
      <c r="C3" s="15"/>
      <c r="D3" s="15"/>
      <c r="E3" s="15"/>
      <c r="F3" s="15"/>
      <c r="G3" s="15"/>
      <c r="H3" s="15"/>
      <c r="I3" s="15"/>
      <c r="J3" s="1"/>
      <c r="K3" s="1"/>
    </row>
    <row r="4" spans="2:11" ht="15.75" customHeight="1">
      <c r="B4" s="15" t="s">
        <v>23</v>
      </c>
      <c r="C4" s="15"/>
      <c r="D4" s="15"/>
      <c r="E4" s="15"/>
      <c r="F4" s="15"/>
      <c r="G4" s="15"/>
      <c r="H4" s="15"/>
      <c r="I4" s="15"/>
      <c r="J4" s="1"/>
      <c r="K4" s="1"/>
    </row>
    <row r="5" spans="2:11" ht="34.5" customHeight="1">
      <c r="B5" s="16" t="s">
        <v>25</v>
      </c>
      <c r="C5" s="16"/>
      <c r="D5" s="16"/>
      <c r="E5" s="16"/>
      <c r="F5" s="16"/>
      <c r="G5" s="16"/>
      <c r="H5" s="16"/>
      <c r="I5" s="16"/>
    </row>
    <row r="6" spans="2:11" ht="18.75" customHeight="1">
      <c r="B6" s="17" t="s">
        <v>8</v>
      </c>
      <c r="C6" s="17"/>
      <c r="D6" s="17"/>
      <c r="E6" s="17"/>
      <c r="F6" s="17"/>
      <c r="G6" s="17"/>
      <c r="H6" s="17"/>
      <c r="I6" s="17"/>
    </row>
    <row r="7" spans="2:11" ht="36" customHeight="1">
      <c r="B7" s="3" t="s">
        <v>0</v>
      </c>
      <c r="C7" s="3" t="s">
        <v>1</v>
      </c>
      <c r="D7" s="3" t="s">
        <v>17</v>
      </c>
      <c r="E7" s="3" t="s">
        <v>18</v>
      </c>
      <c r="F7" s="3" t="s">
        <v>19</v>
      </c>
      <c r="G7" s="3" t="s">
        <v>26</v>
      </c>
      <c r="H7" s="3" t="s">
        <v>27</v>
      </c>
      <c r="I7" s="3" t="s">
        <v>28</v>
      </c>
    </row>
    <row r="8" spans="2:11" ht="47.25">
      <c r="B8" s="12" t="s">
        <v>2</v>
      </c>
      <c r="C8" s="13" t="s">
        <v>11</v>
      </c>
      <c r="D8" s="8">
        <f>2820050-226000+32810+46800</f>
        <v>2673660</v>
      </c>
      <c r="E8" s="8">
        <f>F8-D8</f>
        <v>-2673660</v>
      </c>
      <c r="F8" s="8">
        <v>0</v>
      </c>
      <c r="G8" s="8">
        <v>0</v>
      </c>
      <c r="H8" s="5">
        <f>I8-G8</f>
        <v>0</v>
      </c>
      <c r="I8" s="8"/>
    </row>
    <row r="9" spans="2:11" ht="47.25" customHeight="1">
      <c r="B9" s="12" t="s">
        <v>2</v>
      </c>
      <c r="C9" s="13" t="s">
        <v>29</v>
      </c>
      <c r="D9" s="8">
        <v>0</v>
      </c>
      <c r="E9" s="8">
        <f t="shared" ref="E9:E25" si="0">F9-D9</f>
        <v>1607100</v>
      </c>
      <c r="F9" s="8">
        <v>1607100</v>
      </c>
      <c r="G9" s="8">
        <v>1607100</v>
      </c>
      <c r="H9" s="5">
        <f t="shared" ref="H9:H13" si="1">I9-G9</f>
        <v>-1607100</v>
      </c>
      <c r="I9" s="8"/>
    </row>
    <row r="10" spans="2:11" ht="15.75">
      <c r="B10" s="12" t="s">
        <v>3</v>
      </c>
      <c r="C10" s="13" t="s">
        <v>12</v>
      </c>
      <c r="D10" s="8">
        <f>360653358+834900+14840100+27300+30000+2488954+4000000+320000+816580-16041405-1000000+165336315.79+42082584.21</f>
        <v>574388687</v>
      </c>
      <c r="E10" s="8">
        <f t="shared" si="0"/>
        <v>-574388687</v>
      </c>
      <c r="F10" s="8">
        <v>0</v>
      </c>
      <c r="G10" s="8">
        <v>0</v>
      </c>
      <c r="H10" s="5">
        <f t="shared" si="1"/>
        <v>0</v>
      </c>
      <c r="I10" s="8"/>
    </row>
    <row r="11" spans="2:11" ht="63" hidden="1">
      <c r="B11" s="12" t="s">
        <v>3</v>
      </c>
      <c r="C11" s="13" t="s">
        <v>30</v>
      </c>
      <c r="D11" s="8">
        <v>0</v>
      </c>
      <c r="E11" s="8">
        <f t="shared" si="0"/>
        <v>0</v>
      </c>
      <c r="F11" s="8">
        <v>0</v>
      </c>
      <c r="G11" s="8">
        <v>0</v>
      </c>
      <c r="H11" s="5">
        <f t="shared" si="1"/>
        <v>0</v>
      </c>
      <c r="I11" s="8"/>
    </row>
    <row r="12" spans="2:11" ht="31.5">
      <c r="B12" s="12" t="s">
        <v>4</v>
      </c>
      <c r="C12" s="13" t="s">
        <v>13</v>
      </c>
      <c r="D12" s="8">
        <f>32834219-30+9000+30</f>
        <v>32843219</v>
      </c>
      <c r="E12" s="8">
        <f t="shared" si="0"/>
        <v>-32843219</v>
      </c>
      <c r="F12" s="8">
        <v>0</v>
      </c>
      <c r="G12" s="8">
        <v>0</v>
      </c>
      <c r="H12" s="5">
        <f t="shared" si="1"/>
        <v>0</v>
      </c>
      <c r="I12" s="8"/>
    </row>
    <row r="13" spans="2:11" ht="31.5">
      <c r="B13" s="12" t="s">
        <v>4</v>
      </c>
      <c r="C13" s="13" t="s">
        <v>31</v>
      </c>
      <c r="D13" s="8">
        <v>0</v>
      </c>
      <c r="E13" s="8">
        <f t="shared" si="0"/>
        <v>23621400</v>
      </c>
      <c r="F13" s="8">
        <v>23621400</v>
      </c>
      <c r="G13" s="8">
        <v>66531300</v>
      </c>
      <c r="H13" s="5">
        <f t="shared" si="1"/>
        <v>-66531300</v>
      </c>
      <c r="I13" s="8"/>
    </row>
    <row r="14" spans="2:11" ht="31.5">
      <c r="B14" s="12" t="s">
        <v>5</v>
      </c>
      <c r="C14" s="13" t="s">
        <v>14</v>
      </c>
      <c r="D14" s="8">
        <f>21988029+609240+396168-30+16041405</f>
        <v>39034812</v>
      </c>
      <c r="E14" s="8">
        <f t="shared" si="0"/>
        <v>-39034812</v>
      </c>
      <c r="F14" s="8">
        <v>0</v>
      </c>
      <c r="G14" s="8">
        <v>0</v>
      </c>
      <c r="H14" s="9">
        <f t="shared" ref="H14" si="2">H8+H9+H10+H11+H12+H13</f>
        <v>-68138400</v>
      </c>
      <c r="I14" s="9">
        <f>I8+I9+I10+I11+I12+I13</f>
        <v>0</v>
      </c>
    </row>
    <row r="15" spans="2:11" ht="31.5" hidden="1">
      <c r="B15" s="12" t="s">
        <v>5</v>
      </c>
      <c r="C15" s="13" t="s">
        <v>32</v>
      </c>
      <c r="D15" s="8">
        <v>0</v>
      </c>
      <c r="E15" s="8">
        <f t="shared" si="0"/>
        <v>0</v>
      </c>
      <c r="F15" s="8">
        <v>0</v>
      </c>
      <c r="G15" s="8">
        <v>0</v>
      </c>
      <c r="H15" s="10"/>
      <c r="I15" s="10"/>
    </row>
    <row r="16" spans="2:11" ht="66" hidden="1" customHeight="1">
      <c r="B16" s="12" t="s">
        <v>41</v>
      </c>
      <c r="C16" s="13" t="s">
        <v>33</v>
      </c>
      <c r="D16" s="8">
        <v>0</v>
      </c>
      <c r="E16" s="8">
        <f t="shared" si="0"/>
        <v>0</v>
      </c>
      <c r="F16" s="8">
        <v>0</v>
      </c>
      <c r="G16" s="8">
        <v>0</v>
      </c>
      <c r="H16" s="6"/>
      <c r="I16" s="6">
        <v>483082070</v>
      </c>
    </row>
    <row r="17" spans="2:10" ht="51.6" customHeight="1">
      <c r="B17" s="12" t="s">
        <v>42</v>
      </c>
      <c r="C17" s="13" t="s">
        <v>34</v>
      </c>
      <c r="D17" s="8">
        <v>0</v>
      </c>
      <c r="E17" s="8">
        <f t="shared" si="0"/>
        <v>29459770</v>
      </c>
      <c r="F17" s="8">
        <v>29459770</v>
      </c>
      <c r="G17" s="8">
        <v>29458270</v>
      </c>
    </row>
    <row r="18" spans="2:10" ht="31.5">
      <c r="B18" s="12" t="s">
        <v>43</v>
      </c>
      <c r="C18" s="13" t="s">
        <v>35</v>
      </c>
      <c r="D18" s="8">
        <v>0</v>
      </c>
      <c r="E18" s="8">
        <f t="shared" si="0"/>
        <v>584246234</v>
      </c>
      <c r="F18" s="8">
        <v>584246234</v>
      </c>
      <c r="G18" s="8">
        <v>367655795</v>
      </c>
      <c r="H18" s="6"/>
      <c r="I18" s="6"/>
      <c r="J18" s="6"/>
    </row>
    <row r="19" spans="2:10" ht="31.5">
      <c r="B19" s="12" t="s">
        <v>44</v>
      </c>
      <c r="C19" s="13" t="s">
        <v>36</v>
      </c>
      <c r="D19" s="8">
        <v>0</v>
      </c>
      <c r="E19" s="8">
        <f t="shared" si="0"/>
        <v>50163100</v>
      </c>
      <c r="F19" s="8">
        <v>50163100</v>
      </c>
      <c r="G19" s="8">
        <v>50163100</v>
      </c>
    </row>
    <row r="20" spans="2:10" ht="47.25">
      <c r="B20" s="12" t="s">
        <v>45</v>
      </c>
      <c r="C20" s="13" t="s">
        <v>37</v>
      </c>
      <c r="D20" s="8">
        <v>0</v>
      </c>
      <c r="E20" s="8">
        <f t="shared" si="0"/>
        <v>14164338</v>
      </c>
      <c r="F20" s="8">
        <v>14164338</v>
      </c>
      <c r="G20" s="8">
        <v>14164338</v>
      </c>
    </row>
    <row r="21" spans="2:10" ht="47.25" hidden="1">
      <c r="B21" s="12" t="s">
        <v>46</v>
      </c>
      <c r="C21" s="13" t="s">
        <v>38</v>
      </c>
      <c r="D21" s="8">
        <v>0</v>
      </c>
      <c r="E21" s="8">
        <f t="shared" si="0"/>
        <v>0</v>
      </c>
      <c r="F21" s="8">
        <v>0</v>
      </c>
      <c r="G21" s="8">
        <v>0</v>
      </c>
    </row>
    <row r="22" spans="2:10" ht="47.25">
      <c r="B22" s="12" t="s">
        <v>47</v>
      </c>
      <c r="C22" s="13" t="s">
        <v>39</v>
      </c>
      <c r="D22" s="8">
        <v>0</v>
      </c>
      <c r="E22" s="8">
        <f t="shared" si="0"/>
        <v>8544400</v>
      </c>
      <c r="F22" s="8">
        <v>8544400</v>
      </c>
      <c r="G22" s="8">
        <v>8544400</v>
      </c>
    </row>
    <row r="23" spans="2:10" ht="47.25" hidden="1">
      <c r="B23" s="12" t="s">
        <v>48</v>
      </c>
      <c r="C23" s="13" t="s">
        <v>40</v>
      </c>
      <c r="D23" s="8">
        <v>0</v>
      </c>
      <c r="E23" s="8">
        <f t="shared" si="0"/>
        <v>0</v>
      </c>
      <c r="F23" s="8">
        <v>0</v>
      </c>
      <c r="G23" s="8">
        <v>0</v>
      </c>
    </row>
    <row r="24" spans="2:10" ht="15.75">
      <c r="B24" s="12"/>
      <c r="C24" s="13" t="s">
        <v>6</v>
      </c>
      <c r="D24" s="8">
        <f>39012204-11751169+14100+500000+407988+119600+22900</f>
        <v>28325623</v>
      </c>
      <c r="E24" s="8">
        <f t="shared" si="0"/>
        <v>-6021589</v>
      </c>
      <c r="F24" s="8">
        <v>22304034</v>
      </c>
      <c r="G24" s="8">
        <v>22260134</v>
      </c>
    </row>
    <row r="25" spans="2:10">
      <c r="B25" s="7"/>
      <c r="C25" s="4" t="s">
        <v>9</v>
      </c>
      <c r="D25" s="8">
        <f>11751169+483800</f>
        <v>12234969</v>
      </c>
      <c r="E25" s="8">
        <f t="shared" si="0"/>
        <v>-5830367</v>
      </c>
      <c r="F25" s="8">
        <v>6404602</v>
      </c>
      <c r="G25" s="8">
        <v>13030308</v>
      </c>
    </row>
    <row r="26" spans="2:10">
      <c r="B26" s="20" t="s">
        <v>7</v>
      </c>
      <c r="C26" s="21"/>
      <c r="D26" s="9">
        <f t="shared" ref="D26:G26" si="3">D8+D10+D12+D14+D24+D25+D9+D11+D13+D15+D16+D17+D18+D19+D20+D21+D22+D23</f>
        <v>689500970</v>
      </c>
      <c r="E26" s="9">
        <f t="shared" si="3"/>
        <v>51014008</v>
      </c>
      <c r="F26" s="9">
        <f t="shared" si="3"/>
        <v>740514978</v>
      </c>
      <c r="G26" s="9">
        <f t="shared" si="3"/>
        <v>573414745</v>
      </c>
    </row>
  </sheetData>
  <mergeCells count="7">
    <mergeCell ref="B26:C26"/>
    <mergeCell ref="C1:I1"/>
    <mergeCell ref="B2:I2"/>
    <mergeCell ref="B3:I3"/>
    <mergeCell ref="B4:I4"/>
    <mergeCell ref="B5:I5"/>
    <mergeCell ref="B6:I6"/>
  </mergeCells>
  <pageMargins left="0.9055118110236221" right="0.70866141732283472" top="0.74803149606299213" bottom="0.74803149606299213" header="0.31496062992125984" footer="0.31496062992125984"/>
  <pageSetup paperSize="9" scale="71" orientation="portrait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2019г</vt:lpstr>
      <vt:lpstr>2020-2021гг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2018-12-10T03:05:28Z</dcterms:modified>
</cp:coreProperties>
</file>