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348" windowWidth="9720" windowHeight="70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<sst xmlns="http://schemas.openxmlformats.org/spreadsheetml/2006/main" count="462" uniqueCount="378">
  <si>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</si>
  <si>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</si>
  <si>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</si>
  <si>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</si>
  <si>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</si>
  <si>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</si>
  <si>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</si>
  <si>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</si>
  <si>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</si>
  <si>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</si>
  <si>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</si>
  <si>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</si>
  <si>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</si>
  <si>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</si>
  <si>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</si>
  <si>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</si>
  <si>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</si>
  <si>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</si>
  <si>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</si>
  <si>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</si>
  <si>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</si>
  <si>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</si>
  <si>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</si>
  <si>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</si>
  <si>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</si>
  <si>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</si>
  <si>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</si>
  <si>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</si>
  <si>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</si>
  <si>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</si>
  <si>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</si>
  <si>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</si>
  <si>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</si>
  <si>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</si>
  <si>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</si>
  <si>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</si>
  <si>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</si>
  <si>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</si>
  <si>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</si>
  <si>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</si>
  <si>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</si>
  <si>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</si>
  <si>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</si>
  <si>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</si>
  <si>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</si>
  <si>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</si>
  <si>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</si>
  <si>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</si>
  <si>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</si>
  <si>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</si>
  <si>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</si>
  <si>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</si>
  <si>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</si>
  <si>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</si>
  <si>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</si>
  <si>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</si>
  <si>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</si>
  <si>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</si>
  <si>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</si>
  <si>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</si>
  <si>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</si>
  <si>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</si>
  <si>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</si>
  <si>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</si>
  <si>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</si>
  <si>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</si>
  <si>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</si>
  <si>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000 1 16 18050 05 0000 140</t>
  </si>
  <si>
    <t>000 1 16 21050 05 0000 140</t>
  </si>
  <si>
    <t>000 1 16 25010 01 0000 140</t>
  </si>
  <si>
    <t>000 1 16 23050 05 0000 140</t>
  </si>
  <si>
    <t>000 1 16 25030 01 0000 140</t>
  </si>
  <si>
    <t>000 1 16 25074 05 0000 140</t>
  </si>
  <si>
    <t>000 1 16 25084 05 0000 140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</si>
  <si>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</si>
  <si>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</si>
  <si>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</si>
  <si>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</si>
  <si>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</si>
  <si>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</si>
  <si>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092 2 02 03020 05 0000 151</t>
  </si>
  <si>
    <t>092 2 02 03021 05 0000 151</t>
  </si>
  <si>
    <t>092 2 02 03022 05 0000 151</t>
  </si>
  <si>
    <t>092 2 02 03027 05 0000 151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</si>
  <si>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</si>
  <si>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</si>
  <si>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</si>
  <si>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</si>
  <si>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</si>
  <si>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</si>
  <si>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</si>
  <si>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</si>
  <si>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</si>
  <si>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</si>
  <si>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</si>
  <si>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</si>
  <si>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</si>
  <si>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</si>
  <si>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</si>
  <si>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</si>
  <si>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</si>
  <si>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</si>
  <si>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</si>
  <si>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</si>
  <si>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</si>
  <si>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</si>
  <si>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</si>
  <si>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</si>
  <si>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</si>
  <si>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</si>
  <si>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</si>
  <si>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</si>
  <si>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</si>
  <si>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</si>
  <si>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</si>
  <si>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</si>
  <si>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</si>
  <si>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</si>
  <si>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</si>
  <si>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</si>
  <si>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</si>
  <si>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</si>
  <si>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</si>
  <si>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</si>
  <si>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</si>
  <si>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</si>
  <si>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</si>
  <si>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</si>
  <si>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</si>
  <si>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</si>
  <si>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</si>
  <si>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</si>
  <si>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</si>
  <si>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</si>
  <si>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</si>
  <si>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</si>
  <si>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</si>
  <si>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</si>
  <si>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</si>
  <si>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</si>
  <si>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</si>
  <si>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</si>
  <si>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</si>
  <si>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</si>
  <si>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</si>
  <si>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</si>
  <si>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</si>
  <si>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</si>
  <si>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</si>
  <si>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</si>
  <si>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</si>
  <si>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</si>
  <si>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</si>
  <si>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</si>
  <si>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</si>
  <si>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</si>
  <si>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</si>
  <si>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</si>
  <si>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</si>
  <si>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</si>
  <si>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</si>
  <si>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</si>
  <si>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</si>
  <si>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</si>
  <si>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</si>
  <si>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</si>
  <si>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</si>
  <si>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</si>
  <si>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</si>
  <si>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</si>
  <si>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</si>
  <si>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</si>
  <si>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</si>
  <si>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</si>
  <si>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</si>
  <si>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</si>
  <si>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</si>
  <si>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</si>
  <si>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</si>
  <si>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</si>
  <si>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</si>
  <si>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</si>
  <si>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</si>
  <si>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</si>
  <si>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</si>
  <si>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</si>
  <si>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</si>
  <si>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</si>
  <si>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</si>
  <si>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</si>
  <si>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грантов  на поддержку местных инициатив граждан , проживающих в сельской местности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</si>
  <si>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</si>
  <si>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</si>
  <si>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</si>
  <si>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</si>
  <si>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</si>
  <si>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</si>
  <si>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</si>
  <si>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</si>
  <si>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</si>
  <si>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</si>
  <si>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Сумма с учетом изменений 2019 год в рублях 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</si>
  <si>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</si>
  <si>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</si>
  <si>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</si>
  <si>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</si>
  <si>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</si>
  <si>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</si>
  <si>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</si>
  <si>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</si>
  <si>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</si>
  <si>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</si>
  <si>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</si>
  <si>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</si>
  <si>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</si>
  <si>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</si>
  <si>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</si>
  <si>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</si>
  <si>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</si>
  <si>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</si>
  <si>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</si>
  <si>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</si>
  <si>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</si>
  <si>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</si>
  <si>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</si>
  <si>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</si>
  <si>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Изменения 2019 год</t>
  </si>
  <si>
    <t>Объем поступления доходов в местный бюджет в 2019  году</t>
  </si>
  <si>
    <t>011 1 13 02995 05 0000 130</t>
  </si>
  <si>
    <t>048 1 12 01010 01 6000 120</t>
  </si>
  <si>
    <t>048 1 12 01040 01 6000 120</t>
  </si>
  <si>
    <t>048 1 12 01041 01 6000 120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</si>
  <si>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</si>
  <si>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</si>
  <si>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</si>
  <si>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</si>
  <si>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</si>
  <si>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</si>
  <si>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</si>
  <si>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</si>
  <si>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</si>
  <si>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</si>
  <si>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</si>
  <si>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</si>
  <si>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</si>
  <si>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</si>
  <si>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</si>
  <si>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</si>
  <si>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</si>
  <si>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011 1 08 07084 01 1000 110</t>
  </si>
  <si>
    <t>011 1 08 07150 01 1000 110</t>
  </si>
  <si>
    <t>188 1 16 90050 05 6000 140</t>
  </si>
  <si>
    <t>188 1 16 25050 01 6000 140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</si>
  <si>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</si>
  <si>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</si>
  <si>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</si>
  <si>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</si>
  <si>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</si>
  <si>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</si>
  <si>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</si>
  <si>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</si>
  <si>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</si>
  <si>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</si>
  <si>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</si>
  <si>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Субсидия бюджетам муниципальных районов на поддержку отрасли культуры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</si>
  <si>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</si>
  <si>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 (субсидии на грантовую поддержку местных инициатив граждан, проживающих в сельской местности)</t>
  </si>
  <si>
    <t xml:space="preserve">Сумма 2019 год в рублях </t>
  </si>
  <si>
    <t xml:space="preserve"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</si>
  <si>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011 1 16 90050 05 0000 140</t>
  </si>
  <si>
    <t>092 2 02 10000 00 0000 150</t>
  </si>
  <si>
    <t>092 2 02 15001 05 0000 150</t>
  </si>
  <si>
    <t>092 2 02 20000 00 0000 150</t>
  </si>
  <si>
    <t>092 2 02 20051 05 0000 150</t>
  </si>
  <si>
    <t>092 2 02 25097 05 0000 150</t>
  </si>
  <si>
    <t>092 2 02 25159 05 0000 150</t>
  </si>
  <si>
    <t>092 2 02 25232 05 0000 150</t>
  </si>
  <si>
    <t>092 2 02 25467 05 0000 150</t>
  </si>
  <si>
    <t>092 2 02 25497 05 0000 150</t>
  </si>
  <si>
    <t>092 2 02 25519 05 0000 150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</si>
  <si>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</si>
  <si>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</si>
  <si>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</si>
  <si>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</si>
  <si>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</si>
  <si>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</si>
  <si>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</si>
  <si>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</si>
  <si>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</si>
  <si>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</si>
  <si>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</si>
  <si>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бюджетам муниципальных районов на обеспечение устойчивого развития сельских территорий</t>
  </si>
  <si>
    <t>092 2 02 25567 05 0000 150</t>
  </si>
  <si>
    <t>19-Е19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</si>
  <si>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</si>
  <si>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</si>
  <si>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</si>
  <si>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</si>
  <si>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</si>
  <si>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011 2 18 05030 05 0000 150</t>
  </si>
  <si>
    <t>092 2 18 05020 05 0000 150</t>
  </si>
  <si>
    <t>057 2 18 05010 05 0000 150</t>
  </si>
  <si>
    <t>074 2 18 05010 05 0000 150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</si>
  <si>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</si>
  <si>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</si>
  <si>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100 1 03 02251 01 0000 110</t>
  </si>
  <si>
    <t>100 1 03 02241 01 0000 110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</si>
  <si>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</si>
  <si>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</si>
  <si>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</si>
  <si>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</si>
  <si>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092 2 02 15002 05 0000 150</t>
  </si>
  <si>
    <t>092 2 02 20077 05 0000 150</t>
  </si>
  <si>
    <t>011 2 07 05030 05 0000 150</t>
  </si>
  <si>
    <t>092 2 18 05010 05 0000 150</t>
  </si>
  <si>
    <t>092 2 02 40000 00 0000 150</t>
  </si>
  <si>
    <t xml:space="preserve">       Приложение 6</t>
  </si>
  <si>
    <t>образования "Усть-Коксинский район" Республики Алтай</t>
  </si>
  <si>
    <t>на 2019 год и на плановый период 2020 и 2021 годов"</t>
  </si>
  <si>
    <t xml:space="preserve"> Субсидии на софинансирование расходов по приобретению специализированной техники в целях реализации вопросов местного значения  
</t>
  </si>
  <si>
    <t xml:space="preserve"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   
</t>
  </si>
  <si>
    <t>19-Е04</t>
  </si>
  <si>
    <t>19-Б98</t>
  </si>
  <si>
    <t>092 2 02 20051 05 0000 151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</si>
  <si>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</si>
  <si>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161 1 16 33050 05 6000 140</t>
  </si>
  <si>
    <t>182 1 16 03030 01 6000 140</t>
  </si>
  <si>
    <t>188 1 16 08010 01 6000 140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</si>
  <si>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</si>
  <si>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919 1 16 35030 05 0000 140</t>
  </si>
  <si>
    <t xml:space="preserve">                                             к решению о внесении изменений и дополнениий</t>
  </si>
  <si>
    <t xml:space="preserve">                                                              в решение "О бюджете Муниципального </t>
  </si>
  <si>
    <t>19-В95</t>
  </si>
  <si>
    <t>19-А09-0002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</si>
  <si>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</si>
  <si>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</si>
  <si>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>19-А09-0004</t>
  </si>
  <si>
    <t>19-А09-0005</t>
  </si>
  <si>
    <t xml:space="preserve"> Субсидия на поддержку отрасли культуры (Государственная поддержка лучших сельских учреждений культуры)
</t>
  </si>
  <si>
    <t>19-Е13-00002</t>
  </si>
  <si>
    <t xml:space="preserve"> Субсидии на повышение фондов оплаты труда педагогическим работникам в моу дополнительного образования детей     
</t>
  </si>
  <si>
    <t xml:space="preserve"> Субсидии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 
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</si>
  <si>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</si>
  <si>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092 2 02 45159 05 0000 150</t>
  </si>
  <si>
    <t>19-В95-02018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</si>
  <si>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</si>
  <si>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</si>
  <si>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</si>
  <si>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19-Е40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</si>
  <si>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</si>
  <si>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</si>
  <si>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 xml:space="preserve"> Субсидии на повышение фондов оплаты труда работников учреждений культуры муниципальных образований Республики Алтай    
</t>
  </si>
  <si>
    <t>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</si>
  <si>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 xml:space="preserve">                         Приложение 1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</si>
  <si>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</si>
  <si>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 xml:space="preserve"> Субсидии бюджетам на софинансирование расходов муниципальных дошкольных образовательных учреждений в  рамках подпрограммы "Развитие дошкольного образования" 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</si>
  <si>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</si>
  <si>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19-370</t>
  </si>
  <si>
    <t>182 1 08 03010 01 1000 110</t>
  </si>
  <si>
    <t>092 1 16 32000 05 0000 140</t>
  </si>
  <si>
    <t>177 1 16 43000 01 6000 140</t>
  </si>
  <si>
    <t>321 1 16 25060 01 6000 140</t>
  </si>
  <si>
    <t>925 1 16 90050 05 0000 140</t>
  </si>
  <si>
    <t>992 1 16 32000 05 0000 140</t>
  </si>
  <si>
    <t>992 1 16 90050 05 0000 140</t>
  </si>
  <si>
    <t>000 1 16 43000 01 6000 140</t>
  </si>
  <si>
    <t>919 1 16 25050 01 0000 140</t>
  </si>
  <si>
    <t>000 1 16 25050 01 6000 140</t>
  </si>
  <si>
    <t>000 1 16 28000 01 6000 140</t>
  </si>
  <si>
    <t>19-Д40</t>
  </si>
  <si>
    <t>19-Д87</t>
  </si>
  <si>
    <t>011 1 16 33050 05 0000 140</t>
  </si>
  <si>
    <t>048 1 16 25020 01 6000 140</t>
  </si>
  <si>
    <t>000 1 16 32000 05 0000 140</t>
  </si>
  <si>
    <t>000 1 16 33050 05 6000 140</t>
  </si>
  <si>
    <t>081 1 16 43000 01 6000 140</t>
  </si>
  <si>
    <t xml:space="preserve">   к  решению "О бюджете муниципального  </t>
  </si>
  <si>
    <t xml:space="preserve"> 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до трех лет в общеобразовательных организациях     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</si>
</sst>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0" fillId="3" borderId="0" applyNumberFormat="0" applyBorder="0" applyAlignment="0" applyProtection="0"/>
    <xf numFmtId="0" fontId="49" fillId="4" borderId="0" applyNumberFormat="0" applyBorder="0" applyAlignment="0" applyProtection="0"/>
    <xf numFmtId="0" fontId="10" fillId="5" borderId="0" applyNumberFormat="0" applyBorder="0" applyAlignment="0" applyProtection="0"/>
    <xf numFmtId="0" fontId="49" fillId="6" borderId="0" applyNumberFormat="0" applyBorder="0" applyAlignment="0" applyProtection="0"/>
    <xf numFmtId="0" fontId="10" fillId="7" borderId="0" applyNumberFormat="0" applyBorder="0" applyAlignment="0" applyProtection="0"/>
    <xf numFmtId="0" fontId="49" fillId="8" borderId="0" applyNumberFormat="0" applyBorder="0" applyAlignment="0" applyProtection="0"/>
    <xf numFmtId="0" fontId="10" fillId="9" borderId="0" applyNumberFormat="0" applyBorder="0" applyAlignment="0" applyProtection="0"/>
    <xf numFmtId="0" fontId="49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10" fillId="13" borderId="0" applyNumberFormat="0" applyBorder="0" applyAlignment="0" applyProtection="0"/>
    <xf numFmtId="0" fontId="49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10" fillId="5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49" fillId="19" borderId="0" applyNumberFormat="0" applyBorder="0" applyAlignment="0" applyProtection="0"/>
    <xf numFmtId="0" fontId="10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5" borderId="0" applyNumberFormat="0" applyBorder="0" applyAlignment="0" applyProtection="0"/>
    <xf numFmtId="0" fontId="49" fillId="22" borderId="0" applyNumberFormat="0" applyBorder="0" applyAlignment="0" applyProtection="0"/>
    <xf numFmtId="0" fontId="10" fillId="20" borderId="0" applyNumberFormat="0" applyBorder="0" applyAlignment="0" applyProtection="0"/>
    <xf numFmtId="0" fontId="50" fillId="23" borderId="0" applyNumberFormat="0" applyBorder="0" applyAlignment="0" applyProtection="0"/>
    <xf numFmtId="0" fontId="11" fillId="15" borderId="0" applyNumberFormat="0" applyBorder="0" applyAlignment="0" applyProtection="0"/>
    <xf numFmtId="0" fontId="50" fillId="24" borderId="0" applyNumberFormat="0" applyBorder="0" applyAlignment="0" applyProtection="0"/>
    <xf numFmtId="0" fontId="11" fillId="5" borderId="0" applyNumberFormat="0" applyBorder="0" applyAlignment="0" applyProtection="0"/>
    <xf numFmtId="0" fontId="50" fillId="25" borderId="0" applyNumberFormat="0" applyBorder="0" applyAlignment="0" applyProtection="0"/>
    <xf numFmtId="0" fontId="11" fillId="18" borderId="0" applyNumberFormat="0" applyBorder="0" applyAlignment="0" applyProtection="0"/>
    <xf numFmtId="0" fontId="50" fillId="26" borderId="0" applyNumberFormat="0" applyBorder="0" applyAlignment="0" applyProtection="0"/>
    <xf numFmtId="0" fontId="11" fillId="20" borderId="0" applyNumberFormat="0" applyBorder="0" applyAlignment="0" applyProtection="0"/>
    <xf numFmtId="0" fontId="50" fillId="27" borderId="0" applyNumberFormat="0" applyBorder="0" applyAlignment="0" applyProtection="0"/>
    <xf numFmtId="0" fontId="11" fillId="28" borderId="0" applyNumberFormat="0" applyBorder="0" applyAlignment="0" applyProtection="0"/>
    <xf numFmtId="0" fontId="50" fillId="29" borderId="0" applyNumberFormat="0" applyBorder="0" applyAlignment="0" applyProtection="0"/>
    <xf numFmtId="0" fontId="11" fillId="30" borderId="0" applyNumberFormat="0" applyBorder="0" applyAlignment="0" applyProtection="0"/>
    <xf numFmtId="49" fontId="51" fillId="31" borderId="1">
      <alignment horizontal="left" wrapText="1"/>
      <protection/>
    </xf>
    <xf numFmtId="0" fontId="50" fillId="32" borderId="0" applyNumberFormat="0" applyBorder="0" applyAlignment="0" applyProtection="0"/>
    <xf numFmtId="0" fontId="11" fillId="28" borderId="0" applyNumberFormat="0" applyBorder="0" applyAlignment="0" applyProtection="0"/>
    <xf numFmtId="0" fontId="50" fillId="33" borderId="0" applyNumberFormat="0" applyBorder="0" applyAlignment="0" applyProtection="0"/>
    <xf numFmtId="0" fontId="11" fillId="34" borderId="0" applyNumberFormat="0" applyBorder="0" applyAlignment="0" applyProtection="0"/>
    <xf numFmtId="0" fontId="50" fillId="35" borderId="0" applyNumberFormat="0" applyBorder="0" applyAlignment="0" applyProtection="0"/>
    <xf numFmtId="0" fontId="11" fillId="36" borderId="0" applyNumberFormat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50" fillId="39" borderId="0" applyNumberFormat="0" applyBorder="0" applyAlignment="0" applyProtection="0"/>
    <xf numFmtId="0" fontId="11" fillId="40" borderId="0" applyNumberFormat="0" applyBorder="0" applyAlignment="0" applyProtection="0"/>
    <xf numFmtId="0" fontId="50" fillId="41" borderId="0" applyNumberFormat="0" applyBorder="0" applyAlignment="0" applyProtection="0"/>
    <xf numFmtId="0" fontId="11" fillId="30" borderId="0" applyNumberFormat="0" applyBorder="0" applyAlignment="0" applyProtection="0"/>
    <xf numFmtId="0" fontId="52" fillId="42" borderId="2" applyNumberFormat="0" applyAlignment="0" applyProtection="0"/>
    <xf numFmtId="0" fontId="12" fillId="5" borderId="3" applyNumberFormat="0" applyAlignment="0" applyProtection="0"/>
    <xf numFmtId="0" fontId="53" fillId="43" borderId="4" applyNumberFormat="0" applyAlignment="0" applyProtection="0"/>
    <xf numFmtId="0" fontId="13" fillId="18" borderId="5" applyNumberFormat="0" applyAlignment="0" applyProtection="0"/>
    <xf numFmtId="0" fontId="54" fillId="43" borderId="2" applyNumberFormat="0" applyAlignment="0" applyProtection="0"/>
    <xf numFmtId="0" fontId="14" fillId="18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15" fillId="0" borderId="7" applyNumberFormat="0" applyFill="0" applyAlignment="0" applyProtection="0"/>
    <xf numFmtId="0" fontId="56" fillId="0" borderId="8" applyNumberFormat="0" applyFill="0" applyAlignment="0" applyProtection="0"/>
    <xf numFmtId="0" fontId="16" fillId="0" borderId="9" applyNumberFormat="0" applyFill="0" applyAlignment="0" applyProtection="0"/>
    <xf numFmtId="0" fontId="57" fillId="0" borderId="10" applyNumberFormat="0" applyFill="0" applyAlignment="0" applyProtection="0"/>
    <xf numFmtId="0" fontId="1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8" fillId="0" borderId="13" applyNumberFormat="0" applyFill="0" applyAlignment="0" applyProtection="0"/>
    <xf numFmtId="0" fontId="59" fillId="44" borderId="14" applyNumberFormat="0" applyAlignment="0" applyProtection="0"/>
    <xf numFmtId="0" fontId="19" fillId="36" borderId="15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21" fillId="20" borderId="0" applyNumberFormat="0" applyBorder="0" applyAlignment="0" applyProtection="0"/>
    <xf numFmtId="0" fontId="62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46" borderId="0" applyNumberFormat="0" applyBorder="0" applyAlignment="0" applyProtection="0"/>
    <xf numFmtId="0" fontId="22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10" fillId="9" borderId="17" applyNumberFormat="0" applyFont="0" applyAlignment="0" applyProtection="0"/>
    <xf numFmtId="9" fontId="0" fillId="0" borderId="0" applyFont="0" applyFill="0" applyBorder="0" applyAlignment="0" applyProtection="0"/>
    <xf numFmtId="0" fontId="66" fillId="0" borderId="18" applyNumberFormat="0" applyFill="0" applyAlignment="0" applyProtection="0"/>
    <xf numFmtId="0" fontId="24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49" borderId="0" applyNumberFormat="0" applyBorder="0" applyAlignment="0" applyProtection="0"/>
    <xf numFmtId="0" fontId="26" fillId="13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20" xfId="88" applyNumberFormat="1" applyFont="1" applyFill="1" applyBorder="1" applyAlignment="1">
      <alignment horizontal="justify" vertical="center" wrapText="1"/>
      <protection/>
    </xf>
    <xf numFmtId="0" fontId="4" fillId="0" borderId="20" xfId="88" applyFont="1" applyFill="1" applyBorder="1" applyAlignment="1">
      <alignment horizontal="justify" vertical="center" wrapText="1"/>
      <protection/>
    </xf>
    <xf numFmtId="0" fontId="69" fillId="0" borderId="20" xfId="88" applyNumberFormat="1" applyFont="1" applyFill="1" applyBorder="1" applyAlignment="1">
      <alignment horizontal="justify" vertical="center" wrapText="1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 shrinkToFi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70" fillId="0" borderId="20" xfId="9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right"/>
    </xf>
    <xf numFmtId="0" fontId="3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vertical="center" wrapText="1"/>
    </xf>
    <xf numFmtId="0" fontId="70" fillId="0" borderId="23" xfId="0" applyFont="1" applyFill="1" applyBorder="1" applyAlignment="1">
      <alignment wrapText="1"/>
    </xf>
    <xf numFmtId="49" fontId="70" fillId="0" borderId="1" xfId="51" applyFont="1" applyFill="1" applyProtection="1">
      <alignment horizontal="left" wrapText="1"/>
      <protection/>
    </xf>
    <xf numFmtId="0" fontId="71" fillId="0" borderId="20" xfId="0" applyFont="1" applyFill="1" applyBorder="1" applyAlignment="1">
      <alignment wrapText="1"/>
    </xf>
    <xf numFmtId="0" fontId="71" fillId="0" borderId="2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8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tabSelected="1" view="pageBreakPreview" zoomScaleSheetLayoutView="100" workbookViewId="0" topLeftCell="A124">
      <selection activeCell="E128" sqref="E128"/>
    </sheetView>
  </sheetViews>
  <sheetFormatPr defaultColWidth="9.140625" defaultRowHeight="12.75"/>
  <cols>
    <col min="1" max="1" width="28.28125" style="5" customWidth="1"/>
    <col min="2" max="2" width="47.140625" style="5" customWidth="1"/>
    <col min="3" max="3" width="19.57421875" style="1" hidden="1" customWidth="1"/>
    <col min="4" max="4" width="16.8515625" style="1" customWidth="1"/>
    <col min="5" max="5" width="24.421875" style="15" customWidth="1"/>
    <col min="6" max="6" width="14.57421875" style="1" hidden="1" customWidth="1"/>
    <col min="7" max="8" width="8.8515625" style="1" customWidth="1"/>
    <col min="9" max="16384" width="9.140625" style="1" customWidth="1"/>
  </cols>
  <sheetData>
    <row r="1" ht="12.75">
      <c r="E1" s="15" t="s">
        <v>353</v>
      </c>
    </row>
    <row r="2" spans="3:5" ht="12.75">
      <c r="C2" s="1" t="s">
        <v>330</v>
      </c>
      <c r="D2" s="59" t="s">
        <v>352</v>
      </c>
      <c r="E2" s="59"/>
    </row>
    <row r="3" spans="3:5" ht="36.75" customHeight="1">
      <c r="C3" s="1" t="s">
        <v>331</v>
      </c>
      <c r="D3" s="59"/>
      <c r="E3" s="59"/>
    </row>
    <row r="4" spans="2:5" ht="15" customHeight="1">
      <c r="B4" s="6"/>
      <c r="C4" s="25"/>
      <c r="D4" s="25"/>
      <c r="E4" s="43" t="s">
        <v>316</v>
      </c>
    </row>
    <row r="5" spans="2:5" ht="13.5" customHeight="1">
      <c r="B5" s="6"/>
      <c r="E5" s="43" t="s">
        <v>376</v>
      </c>
    </row>
    <row r="6" spans="2:5" ht="13.5" customHeight="1">
      <c r="B6" s="6"/>
      <c r="E6" s="43" t="s">
        <v>317</v>
      </c>
    </row>
    <row r="7" spans="2:5" ht="13.5" customHeight="1">
      <c r="B7" s="6"/>
      <c r="E7" s="45" t="s">
        <v>318</v>
      </c>
    </row>
    <row r="8" spans="1:10" ht="31.5" customHeight="1">
      <c r="A8" s="58" t="s">
        <v>227</v>
      </c>
      <c r="B8" s="58"/>
      <c r="C8" s="58"/>
      <c r="D8" s="58"/>
      <c r="E8" s="58"/>
      <c r="J8" s="15"/>
    </row>
    <row r="9" spans="1:5" ht="48" customHeight="1">
      <c r="A9" s="16" t="s">
        <v>164</v>
      </c>
      <c r="B9" s="16" t="s">
        <v>165</v>
      </c>
      <c r="C9" s="17" t="s">
        <v>267</v>
      </c>
      <c r="D9" s="18" t="s">
        <v>226</v>
      </c>
      <c r="E9" s="17" t="s">
        <v>201</v>
      </c>
    </row>
    <row r="10" spans="1:5" ht="12.75">
      <c r="A10" s="17">
        <v>1</v>
      </c>
      <c r="B10" s="17">
        <v>2</v>
      </c>
      <c r="C10" s="19">
        <v>4</v>
      </c>
      <c r="D10" s="20">
        <v>3</v>
      </c>
      <c r="E10" s="18">
        <v>3</v>
      </c>
    </row>
    <row r="11" spans="1:5" ht="30.75">
      <c r="A11" s="9" t="s">
        <v>31</v>
      </c>
      <c r="B11" s="7" t="s">
        <v>166</v>
      </c>
      <c r="C11" s="21">
        <f>C12+C53</f>
        <v>122301571</v>
      </c>
      <c r="D11" s="22">
        <f>E11-C11</f>
        <v>9724637</v>
      </c>
      <c r="E11" s="21">
        <f>E12+E53</f>
        <v>132026208</v>
      </c>
    </row>
    <row r="12" spans="1:5" ht="25.5" customHeight="1">
      <c r="A12" s="9"/>
      <c r="B12" s="7" t="s">
        <v>167</v>
      </c>
      <c r="C12" s="21">
        <f>C13+C17+C26+C39+C43+C46+C50</f>
        <v>107945260</v>
      </c>
      <c r="D12" s="22">
        <f>E12-C12</f>
        <v>9622410</v>
      </c>
      <c r="E12" s="21">
        <f>E13+E17+E26+E39+E43+E46+E50</f>
        <v>117567670</v>
      </c>
    </row>
    <row r="13" spans="1:5" ht="18" customHeight="1">
      <c r="A13" s="9" t="s">
        <v>32</v>
      </c>
      <c r="B13" s="7" t="s">
        <v>168</v>
      </c>
      <c r="C13" s="21">
        <f>C14+C15+C16</f>
        <v>63365400</v>
      </c>
      <c r="D13" s="21">
        <f>D14+D15+D16</f>
        <v>2202200</v>
      </c>
      <c r="E13" s="21">
        <f>E14+E15+E16</f>
        <v>65567600</v>
      </c>
    </row>
    <row r="14" spans="1:5" ht="108.75">
      <c r="A14" s="10" t="s">
        <v>33</v>
      </c>
      <c r="B14" s="12" t="s">
        <v>185</v>
      </c>
      <c r="C14" s="23">
        <v>62795840</v>
      </c>
      <c r="D14" s="22">
        <f aca="true" t="shared" si="0" ref="D14:D68">E14-C14</f>
        <v>1722200</v>
      </c>
      <c r="E14" s="23">
        <v>64518040</v>
      </c>
    </row>
    <row r="15" spans="1:5" ht="156">
      <c r="A15" s="10" t="s">
        <v>34</v>
      </c>
      <c r="B15" s="12" t="s">
        <v>169</v>
      </c>
      <c r="C15" s="23">
        <v>260730</v>
      </c>
      <c r="D15" s="22">
        <f t="shared" si="0"/>
        <v>0</v>
      </c>
      <c r="E15" s="23">
        <v>260730</v>
      </c>
    </row>
    <row r="16" spans="1:5" ht="62.25">
      <c r="A16" s="10" t="s">
        <v>35</v>
      </c>
      <c r="B16" s="12" t="s">
        <v>196</v>
      </c>
      <c r="C16" s="23">
        <v>308830</v>
      </c>
      <c r="D16" s="22">
        <f t="shared" si="0"/>
        <v>480000</v>
      </c>
      <c r="E16" s="23">
        <v>788830</v>
      </c>
    </row>
    <row r="17" spans="1:5" ht="62.25">
      <c r="A17" s="9" t="s">
        <v>176</v>
      </c>
      <c r="B17" s="13" t="s">
        <v>177</v>
      </c>
      <c r="C17" s="21">
        <f>C18</f>
        <v>8237800</v>
      </c>
      <c r="D17" s="24">
        <f t="shared" si="0"/>
        <v>0</v>
      </c>
      <c r="E17" s="21">
        <f>E18</f>
        <v>8237800</v>
      </c>
    </row>
    <row r="18" spans="1:5" ht="46.5">
      <c r="A18" s="9" t="s">
        <v>178</v>
      </c>
      <c r="B18" s="13" t="s">
        <v>197</v>
      </c>
      <c r="C18" s="21">
        <f>C19+C20+C21+C22+C23+C24+C25</f>
        <v>8237800</v>
      </c>
      <c r="D18" s="24">
        <f t="shared" si="0"/>
        <v>0</v>
      </c>
      <c r="E18" s="21">
        <f>E19+E20+E21+E22+E23+E24+E25</f>
        <v>8237800</v>
      </c>
    </row>
    <row r="19" spans="1:5" ht="102" customHeight="1" hidden="1">
      <c r="A19" s="10" t="s">
        <v>179</v>
      </c>
      <c r="B19" s="12" t="s">
        <v>186</v>
      </c>
      <c r="C19" s="23"/>
      <c r="D19" s="22">
        <f t="shared" si="0"/>
        <v>0</v>
      </c>
      <c r="E19" s="23"/>
    </row>
    <row r="20" spans="1:5" ht="156.75" customHeight="1">
      <c r="A20" s="10" t="s">
        <v>307</v>
      </c>
      <c r="B20" s="12" t="s">
        <v>308</v>
      </c>
      <c r="C20" s="23">
        <v>3542254</v>
      </c>
      <c r="D20" s="22">
        <f t="shared" si="0"/>
        <v>0</v>
      </c>
      <c r="E20" s="23">
        <v>3542254</v>
      </c>
    </row>
    <row r="21" spans="1:5" ht="135" customHeight="1" hidden="1">
      <c r="A21" s="10" t="s">
        <v>180</v>
      </c>
      <c r="B21" s="12" t="s">
        <v>198</v>
      </c>
      <c r="C21" s="23"/>
      <c r="D21" s="22">
        <f t="shared" si="0"/>
        <v>0</v>
      </c>
      <c r="E21" s="23"/>
    </row>
    <row r="22" spans="1:5" ht="186" customHeight="1">
      <c r="A22" s="10" t="s">
        <v>306</v>
      </c>
      <c r="B22" s="12" t="s">
        <v>309</v>
      </c>
      <c r="C22" s="23">
        <v>65902</v>
      </c>
      <c r="D22" s="22">
        <f t="shared" si="0"/>
        <v>0</v>
      </c>
      <c r="E22" s="23">
        <v>65902</v>
      </c>
    </row>
    <row r="23" spans="1:5" ht="93" hidden="1">
      <c r="A23" s="10" t="s">
        <v>181</v>
      </c>
      <c r="B23" s="12" t="s">
        <v>182</v>
      </c>
      <c r="C23" s="23"/>
      <c r="D23" s="22">
        <f t="shared" si="0"/>
        <v>0</v>
      </c>
      <c r="E23" s="23"/>
    </row>
    <row r="24" spans="1:5" ht="100.5" customHeight="1" hidden="1">
      <c r="A24" s="10" t="s">
        <v>183</v>
      </c>
      <c r="B24" s="12" t="s">
        <v>184</v>
      </c>
      <c r="C24" s="23"/>
      <c r="D24" s="22">
        <f t="shared" si="0"/>
        <v>0</v>
      </c>
      <c r="E24" s="23"/>
    </row>
    <row r="25" spans="1:8" ht="162.75" customHeight="1">
      <c r="A25" s="10" t="s">
        <v>305</v>
      </c>
      <c r="B25" s="12" t="s">
        <v>310</v>
      </c>
      <c r="C25" s="23">
        <v>4629644</v>
      </c>
      <c r="D25" s="22">
        <f t="shared" si="0"/>
        <v>0</v>
      </c>
      <c r="E25" s="23">
        <v>4629644</v>
      </c>
      <c r="H25" s="47"/>
    </row>
    <row r="26" spans="1:8" ht="39.75" customHeight="1">
      <c r="A26" s="9" t="s">
        <v>8</v>
      </c>
      <c r="B26" s="7" t="s">
        <v>0</v>
      </c>
      <c r="C26" s="21">
        <f>C27+C33+C35+C38</f>
        <v>26402340</v>
      </c>
      <c r="D26" s="22">
        <f t="shared" si="0"/>
        <v>7990930</v>
      </c>
      <c r="E26" s="21">
        <f>E27+E33+E35+E38</f>
        <v>34393270</v>
      </c>
      <c r="H26" s="48"/>
    </row>
    <row r="27" spans="1:8" ht="30.75">
      <c r="A27" s="10" t="s">
        <v>36</v>
      </c>
      <c r="B27" s="8" t="s">
        <v>1</v>
      </c>
      <c r="C27" s="23">
        <f>C28+C30+C32</f>
        <v>16364670</v>
      </c>
      <c r="D27" s="22">
        <f t="shared" si="0"/>
        <v>7678830</v>
      </c>
      <c r="E27" s="23">
        <f>E28+E30+E32</f>
        <v>24043500</v>
      </c>
      <c r="H27" s="47"/>
    </row>
    <row r="28" spans="1:8" ht="46.5">
      <c r="A28" s="10" t="s">
        <v>37</v>
      </c>
      <c r="B28" s="8" t="s">
        <v>2</v>
      </c>
      <c r="C28" s="23">
        <f>C29</f>
        <v>10800680</v>
      </c>
      <c r="D28" s="22">
        <f t="shared" si="0"/>
        <v>5883620</v>
      </c>
      <c r="E28" s="23">
        <f>E29</f>
        <v>16684300</v>
      </c>
      <c r="F28" s="2"/>
      <c r="H28" s="47"/>
    </row>
    <row r="29" spans="1:5" ht="51" customHeight="1">
      <c r="A29" s="10" t="s">
        <v>116</v>
      </c>
      <c r="B29" s="8" t="s">
        <v>2</v>
      </c>
      <c r="C29" s="23">
        <v>10800680</v>
      </c>
      <c r="D29" s="22">
        <f t="shared" si="0"/>
        <v>5883620</v>
      </c>
      <c r="E29" s="23">
        <v>16684300</v>
      </c>
    </row>
    <row r="30" spans="1:5" ht="66.75" customHeight="1">
      <c r="A30" s="10" t="s">
        <v>38</v>
      </c>
      <c r="B30" s="8" t="s">
        <v>3</v>
      </c>
      <c r="C30" s="23">
        <f>C31</f>
        <v>5563990</v>
      </c>
      <c r="D30" s="22">
        <f t="shared" si="0"/>
        <v>1795210</v>
      </c>
      <c r="E30" s="23">
        <f>E31</f>
        <v>7359200</v>
      </c>
    </row>
    <row r="31" spans="1:5" ht="90" customHeight="1">
      <c r="A31" s="10" t="s">
        <v>117</v>
      </c>
      <c r="B31" s="8" t="s">
        <v>208</v>
      </c>
      <c r="C31" s="23">
        <v>5563990</v>
      </c>
      <c r="D31" s="22">
        <f t="shared" si="0"/>
        <v>1795210</v>
      </c>
      <c r="E31" s="23">
        <v>7359200</v>
      </c>
    </row>
    <row r="32" spans="1:5" ht="63" customHeight="1" hidden="1">
      <c r="A32" s="10" t="s">
        <v>131</v>
      </c>
      <c r="B32" s="8" t="s">
        <v>209</v>
      </c>
      <c r="C32" s="23">
        <v>0</v>
      </c>
      <c r="D32" s="22">
        <f t="shared" si="0"/>
        <v>0</v>
      </c>
      <c r="E32" s="23">
        <v>0</v>
      </c>
    </row>
    <row r="33" spans="1:5" ht="36.75" customHeight="1">
      <c r="A33" s="10" t="s">
        <v>39</v>
      </c>
      <c r="B33" s="8" t="s">
        <v>12</v>
      </c>
      <c r="C33" s="23">
        <f>C34</f>
        <v>7130000</v>
      </c>
      <c r="D33" s="22">
        <f t="shared" si="0"/>
        <v>270700</v>
      </c>
      <c r="E33" s="23">
        <f>E34</f>
        <v>7400700</v>
      </c>
    </row>
    <row r="34" spans="1:5" ht="34.5" customHeight="1">
      <c r="A34" s="10" t="s">
        <v>118</v>
      </c>
      <c r="B34" s="8" t="s">
        <v>12</v>
      </c>
      <c r="C34" s="23">
        <v>7130000</v>
      </c>
      <c r="D34" s="22">
        <f t="shared" si="0"/>
        <v>270700</v>
      </c>
      <c r="E34" s="23">
        <v>7400700</v>
      </c>
    </row>
    <row r="35" spans="1:5" ht="29.25" customHeight="1">
      <c r="A35" s="10" t="s">
        <v>40</v>
      </c>
      <c r="B35" s="8" t="s">
        <v>13</v>
      </c>
      <c r="C35" s="23">
        <f>C36+C37</f>
        <v>2727670</v>
      </c>
      <c r="D35" s="22">
        <f t="shared" si="0"/>
        <v>0</v>
      </c>
      <c r="E35" s="23">
        <f>E36+E37</f>
        <v>2727670</v>
      </c>
    </row>
    <row r="36" spans="1:5" ht="16.5" customHeight="1">
      <c r="A36" s="10" t="s">
        <v>119</v>
      </c>
      <c r="B36" s="8" t="s">
        <v>13</v>
      </c>
      <c r="C36" s="23">
        <v>2727670</v>
      </c>
      <c r="D36" s="22">
        <f t="shared" si="0"/>
        <v>0</v>
      </c>
      <c r="E36" s="23">
        <v>2727670</v>
      </c>
    </row>
    <row r="37" spans="1:5" ht="47.25" customHeight="1" hidden="1">
      <c r="A37" s="10" t="s">
        <v>120</v>
      </c>
      <c r="B37" s="8" t="s">
        <v>121</v>
      </c>
      <c r="C37" s="23"/>
      <c r="D37" s="22"/>
      <c r="E37" s="23"/>
    </row>
    <row r="38" spans="1:5" ht="46.5" customHeight="1">
      <c r="A38" s="10" t="s">
        <v>170</v>
      </c>
      <c r="B38" s="8" t="s">
        <v>171</v>
      </c>
      <c r="C38" s="23">
        <v>180000</v>
      </c>
      <c r="D38" s="22">
        <f t="shared" si="0"/>
        <v>41400</v>
      </c>
      <c r="E38" s="23">
        <v>221400</v>
      </c>
    </row>
    <row r="39" spans="1:5" ht="35.25" customHeight="1">
      <c r="A39" s="9" t="s">
        <v>7</v>
      </c>
      <c r="B39" s="7" t="s">
        <v>14</v>
      </c>
      <c r="C39" s="21">
        <f>C40</f>
        <v>8342720</v>
      </c>
      <c r="D39" s="22">
        <f t="shared" si="0"/>
        <v>-591720</v>
      </c>
      <c r="E39" s="21">
        <f>E40</f>
        <v>7751000</v>
      </c>
    </row>
    <row r="40" spans="1:5" ht="18" customHeight="1">
      <c r="A40" s="10" t="s">
        <v>41</v>
      </c>
      <c r="B40" s="7" t="s">
        <v>15</v>
      </c>
      <c r="C40" s="23">
        <f>C41</f>
        <v>8342720</v>
      </c>
      <c r="D40" s="22">
        <f t="shared" si="0"/>
        <v>-591720</v>
      </c>
      <c r="E40" s="23">
        <f>E41</f>
        <v>7751000</v>
      </c>
    </row>
    <row r="41" spans="1:5" ht="46.5">
      <c r="A41" s="10" t="s">
        <v>42</v>
      </c>
      <c r="B41" s="8" t="s">
        <v>16</v>
      </c>
      <c r="C41" s="23">
        <v>8342720</v>
      </c>
      <c r="D41" s="22">
        <f t="shared" si="0"/>
        <v>-591720</v>
      </c>
      <c r="E41" s="23">
        <v>7751000</v>
      </c>
    </row>
    <row r="42" spans="1:5" ht="47.25" customHeight="1" hidden="1">
      <c r="A42" s="10" t="s">
        <v>43</v>
      </c>
      <c r="B42" s="8" t="s">
        <v>17</v>
      </c>
      <c r="C42" s="23">
        <v>0</v>
      </c>
      <c r="D42" s="22"/>
      <c r="E42" s="23">
        <v>0</v>
      </c>
    </row>
    <row r="43" spans="1:5" ht="53.25" customHeight="1">
      <c r="A43" s="9" t="s">
        <v>6</v>
      </c>
      <c r="B43" s="7" t="s">
        <v>18</v>
      </c>
      <c r="C43" s="21">
        <f>C44</f>
        <v>57000</v>
      </c>
      <c r="D43" s="22">
        <f t="shared" si="0"/>
        <v>-16200</v>
      </c>
      <c r="E43" s="21">
        <f>E44</f>
        <v>40800</v>
      </c>
    </row>
    <row r="44" spans="1:5" ht="15">
      <c r="A44" s="10" t="s">
        <v>44</v>
      </c>
      <c r="B44" s="7" t="s">
        <v>19</v>
      </c>
      <c r="C44" s="23">
        <f>C45</f>
        <v>57000</v>
      </c>
      <c r="D44" s="22">
        <f t="shared" si="0"/>
        <v>-16200</v>
      </c>
      <c r="E44" s="23">
        <f>E45</f>
        <v>40800</v>
      </c>
    </row>
    <row r="45" spans="1:5" ht="30.75">
      <c r="A45" s="10" t="s">
        <v>45</v>
      </c>
      <c r="B45" s="8" t="s">
        <v>20</v>
      </c>
      <c r="C45" s="23">
        <v>57000</v>
      </c>
      <c r="D45" s="22">
        <f t="shared" si="0"/>
        <v>-16200</v>
      </c>
      <c r="E45" s="23">
        <v>40800</v>
      </c>
    </row>
    <row r="46" spans="1:5" ht="33.75" customHeight="1">
      <c r="A46" s="9" t="s">
        <v>46</v>
      </c>
      <c r="B46" s="7" t="s">
        <v>21</v>
      </c>
      <c r="C46" s="21">
        <f>C47+C48+C49</f>
        <v>1540000</v>
      </c>
      <c r="D46" s="22">
        <f t="shared" si="0"/>
        <v>37200</v>
      </c>
      <c r="E46" s="21">
        <f>E47+E48+E49</f>
        <v>1577200</v>
      </c>
    </row>
    <row r="47" spans="1:5" ht="70.5" customHeight="1">
      <c r="A47" s="10" t="s">
        <v>358</v>
      </c>
      <c r="B47" s="11" t="s">
        <v>22</v>
      </c>
      <c r="C47" s="23">
        <v>1180000</v>
      </c>
      <c r="D47" s="22">
        <f t="shared" si="0"/>
        <v>132200</v>
      </c>
      <c r="E47" s="23">
        <v>1312200</v>
      </c>
    </row>
    <row r="48" spans="1:5" ht="93">
      <c r="A48" s="10" t="s">
        <v>249</v>
      </c>
      <c r="B48" s="10" t="s">
        <v>173</v>
      </c>
      <c r="C48" s="23">
        <v>260000</v>
      </c>
      <c r="D48" s="22">
        <f t="shared" si="0"/>
        <v>0</v>
      </c>
      <c r="E48" s="23">
        <v>260000</v>
      </c>
    </row>
    <row r="49" spans="1:5" ht="46.5">
      <c r="A49" s="10" t="s">
        <v>250</v>
      </c>
      <c r="B49" s="10" t="s">
        <v>23</v>
      </c>
      <c r="C49" s="22">
        <v>100000</v>
      </c>
      <c r="D49" s="22">
        <f t="shared" si="0"/>
        <v>-95000</v>
      </c>
      <c r="E49" s="22">
        <v>5000</v>
      </c>
    </row>
    <row r="50" spans="1:5" ht="47.25" customHeight="1" hidden="1">
      <c r="A50" s="9" t="s">
        <v>5</v>
      </c>
      <c r="B50" s="9" t="s">
        <v>24</v>
      </c>
      <c r="C50" s="21">
        <f>C51+C52</f>
        <v>0</v>
      </c>
      <c r="D50" s="22">
        <f>E50-C50</f>
        <v>0</v>
      </c>
      <c r="E50" s="21">
        <f>E51+E52</f>
        <v>0</v>
      </c>
    </row>
    <row r="51" spans="1:5" ht="15.75" customHeight="1" hidden="1">
      <c r="A51" s="10" t="s">
        <v>47</v>
      </c>
      <c r="B51" s="8" t="s">
        <v>25</v>
      </c>
      <c r="C51" s="22">
        <v>0</v>
      </c>
      <c r="D51" s="22">
        <f t="shared" si="0"/>
        <v>0</v>
      </c>
      <c r="E51" s="22">
        <v>0</v>
      </c>
    </row>
    <row r="52" spans="1:5" ht="47.25" customHeight="1" hidden="1">
      <c r="A52" s="10" t="s">
        <v>187</v>
      </c>
      <c r="B52" s="8" t="s">
        <v>26</v>
      </c>
      <c r="C52" s="22">
        <v>0</v>
      </c>
      <c r="D52" s="22">
        <f t="shared" si="0"/>
        <v>0</v>
      </c>
      <c r="E52" s="22">
        <v>0</v>
      </c>
    </row>
    <row r="53" spans="1:5" ht="19.5" customHeight="1">
      <c r="A53" s="10"/>
      <c r="B53" s="7" t="s">
        <v>27</v>
      </c>
      <c r="C53" s="21">
        <f>C54+C61+C68+C72+C83+C85+C125</f>
        <v>14356311</v>
      </c>
      <c r="D53" s="22">
        <f t="shared" si="0"/>
        <v>102227</v>
      </c>
      <c r="E53" s="21">
        <f>E54+E61+E68+E72+E83+E85+E125</f>
        <v>14458538</v>
      </c>
    </row>
    <row r="54" spans="1:5" ht="67.5" customHeight="1">
      <c r="A54" s="9" t="s">
        <v>48</v>
      </c>
      <c r="B54" s="7" t="s">
        <v>28</v>
      </c>
      <c r="C54" s="21">
        <f>C55+C56+C57+C58+C59+C60</f>
        <v>8924162.5</v>
      </c>
      <c r="D54" s="22">
        <f t="shared" si="0"/>
        <v>-183157</v>
      </c>
      <c r="E54" s="21">
        <f>E55+E56+E57+E58+E59+E60</f>
        <v>8741005.5</v>
      </c>
    </row>
    <row r="55" spans="1:5" ht="47.25" customHeight="1" hidden="1">
      <c r="A55" s="10" t="s">
        <v>49</v>
      </c>
      <c r="B55" s="8" t="s">
        <v>29</v>
      </c>
      <c r="C55" s="23">
        <v>0</v>
      </c>
      <c r="D55" s="22">
        <f t="shared" si="0"/>
        <v>0</v>
      </c>
      <c r="E55" s="23">
        <v>0</v>
      </c>
    </row>
    <row r="56" spans="1:5" ht="137.25" customHeight="1">
      <c r="A56" s="10" t="s">
        <v>211</v>
      </c>
      <c r="B56" s="8" t="s">
        <v>212</v>
      </c>
      <c r="C56" s="23">
        <v>7980088</v>
      </c>
      <c r="D56" s="22">
        <f t="shared" si="0"/>
        <v>74000</v>
      </c>
      <c r="E56" s="23">
        <v>8054088</v>
      </c>
    </row>
    <row r="57" spans="1:5" ht="112.5" customHeight="1">
      <c r="A57" s="10" t="s">
        <v>50</v>
      </c>
      <c r="B57" s="8" t="s">
        <v>132</v>
      </c>
      <c r="C57" s="23">
        <v>781157</v>
      </c>
      <c r="D57" s="22">
        <f t="shared" si="0"/>
        <v>-257157</v>
      </c>
      <c r="E57" s="23">
        <v>524000</v>
      </c>
    </row>
    <row r="58" spans="1:5" ht="78.75" customHeight="1">
      <c r="A58" s="10" t="s">
        <v>51</v>
      </c>
      <c r="B58" s="8" t="s">
        <v>30</v>
      </c>
      <c r="C58" s="23">
        <v>71917.5</v>
      </c>
      <c r="D58" s="22">
        <f t="shared" si="0"/>
        <v>0</v>
      </c>
      <c r="E58" s="23">
        <v>71917.5</v>
      </c>
    </row>
    <row r="59" spans="1:5" ht="126" customHeight="1" hidden="1">
      <c r="A59" s="10" t="s">
        <v>52</v>
      </c>
      <c r="B59" s="8" t="s">
        <v>133</v>
      </c>
      <c r="C59" s="23"/>
      <c r="D59" s="22">
        <f t="shared" si="0"/>
        <v>0</v>
      </c>
      <c r="E59" s="23"/>
    </row>
    <row r="60" spans="1:5" ht="114.75" customHeight="1">
      <c r="A60" s="10" t="s">
        <v>53</v>
      </c>
      <c r="B60" s="8" t="s">
        <v>199</v>
      </c>
      <c r="C60" s="23">
        <v>91000</v>
      </c>
      <c r="D60" s="22">
        <f t="shared" si="0"/>
        <v>0</v>
      </c>
      <c r="E60" s="23">
        <v>91000</v>
      </c>
    </row>
    <row r="61" spans="1:5" ht="30.75">
      <c r="A61" s="9" t="s">
        <v>54</v>
      </c>
      <c r="B61" s="7" t="s">
        <v>84</v>
      </c>
      <c r="C61" s="21">
        <f>C62</f>
        <v>470000</v>
      </c>
      <c r="D61" s="22">
        <f t="shared" si="0"/>
        <v>0</v>
      </c>
      <c r="E61" s="21">
        <f>E62</f>
        <v>470000</v>
      </c>
    </row>
    <row r="62" spans="1:5" ht="34.5" customHeight="1">
      <c r="A62" s="10" t="s">
        <v>55</v>
      </c>
      <c r="B62" s="8" t="s">
        <v>86</v>
      </c>
      <c r="C62" s="23">
        <f>C63+C64+C65+C67</f>
        <v>470000</v>
      </c>
      <c r="D62" s="22">
        <f t="shared" si="0"/>
        <v>0</v>
      </c>
      <c r="E62" s="23">
        <f>E63+E64+E65+E67</f>
        <v>470000</v>
      </c>
    </row>
    <row r="63" spans="1:5" ht="44.25" customHeight="1">
      <c r="A63" s="10" t="s">
        <v>229</v>
      </c>
      <c r="B63" s="8" t="s">
        <v>134</v>
      </c>
      <c r="C63" s="23">
        <v>70000</v>
      </c>
      <c r="D63" s="22">
        <f t="shared" si="0"/>
        <v>0</v>
      </c>
      <c r="E63" s="23">
        <v>70000</v>
      </c>
    </row>
    <row r="64" spans="1:5" ht="47.25" customHeight="1" hidden="1">
      <c r="A64" s="10" t="s">
        <v>135</v>
      </c>
      <c r="B64" s="8" t="s">
        <v>136</v>
      </c>
      <c r="C64" s="23"/>
      <c r="D64" s="22">
        <f t="shared" si="0"/>
        <v>0</v>
      </c>
      <c r="E64" s="23"/>
    </row>
    <row r="65" spans="1:5" ht="36" customHeight="1" hidden="1">
      <c r="A65" s="10" t="s">
        <v>137</v>
      </c>
      <c r="B65" s="8" t="s">
        <v>138</v>
      </c>
      <c r="C65" s="23">
        <v>0</v>
      </c>
      <c r="D65" s="22">
        <f t="shared" si="0"/>
        <v>0</v>
      </c>
      <c r="E65" s="23">
        <v>0</v>
      </c>
    </row>
    <row r="66" spans="1:5" ht="36" customHeight="1">
      <c r="A66" s="10" t="s">
        <v>230</v>
      </c>
      <c r="B66" s="8" t="s">
        <v>139</v>
      </c>
      <c r="C66" s="23">
        <f>C67</f>
        <v>400000</v>
      </c>
      <c r="D66" s="22">
        <f>E66-C66</f>
        <v>0</v>
      </c>
      <c r="E66" s="23">
        <f>E67</f>
        <v>400000</v>
      </c>
    </row>
    <row r="67" spans="1:5" ht="31.5" customHeight="1">
      <c r="A67" s="10" t="s">
        <v>231</v>
      </c>
      <c r="B67" s="8" t="s">
        <v>139</v>
      </c>
      <c r="C67" s="23">
        <v>400000</v>
      </c>
      <c r="D67" s="22">
        <f>E67-C67</f>
        <v>0</v>
      </c>
      <c r="E67" s="23">
        <v>400000</v>
      </c>
    </row>
    <row r="68" spans="1:5" ht="58.5" customHeight="1">
      <c r="A68" s="9" t="s">
        <v>56</v>
      </c>
      <c r="B68" s="9" t="s">
        <v>188</v>
      </c>
      <c r="C68" s="21">
        <f>C69+C70+C71</f>
        <v>856066</v>
      </c>
      <c r="D68" s="22">
        <f t="shared" si="0"/>
        <v>406934</v>
      </c>
      <c r="E68" s="21">
        <f>E69+E70+E71</f>
        <v>1263000</v>
      </c>
    </row>
    <row r="69" spans="1:5" ht="47.25" customHeight="1" hidden="1">
      <c r="A69" s="10" t="s">
        <v>140</v>
      </c>
      <c r="B69" s="10" t="s">
        <v>141</v>
      </c>
      <c r="C69" s="23">
        <v>0</v>
      </c>
      <c r="D69" s="22">
        <f aca="true" t="shared" si="1" ref="D69:D134">E69-C69</f>
        <v>0</v>
      </c>
      <c r="E69" s="23">
        <v>0</v>
      </c>
    </row>
    <row r="70" spans="1:5" ht="63" customHeight="1" hidden="1">
      <c r="A70" s="10" t="s">
        <v>142</v>
      </c>
      <c r="B70" s="10" t="s">
        <v>143</v>
      </c>
      <c r="C70" s="23"/>
      <c r="D70" s="22">
        <f t="shared" si="1"/>
        <v>0</v>
      </c>
      <c r="E70" s="23"/>
    </row>
    <row r="71" spans="1:5" ht="45" customHeight="1">
      <c r="A71" s="10" t="s">
        <v>228</v>
      </c>
      <c r="B71" s="10" t="s">
        <v>144</v>
      </c>
      <c r="C71" s="23">
        <v>856066</v>
      </c>
      <c r="D71" s="22">
        <f t="shared" si="1"/>
        <v>406934</v>
      </c>
      <c r="E71" s="23">
        <v>1263000</v>
      </c>
    </row>
    <row r="72" spans="1:5" ht="51.75" customHeight="1">
      <c r="A72" s="9" t="s">
        <v>57</v>
      </c>
      <c r="B72" s="9" t="s">
        <v>87</v>
      </c>
      <c r="C72" s="21">
        <f>C73+C74+C75+C76+C77+C78+C79+C80+C81+C82</f>
        <v>2426900</v>
      </c>
      <c r="D72" s="22">
        <f t="shared" si="1"/>
        <v>-113040</v>
      </c>
      <c r="E72" s="21">
        <f>E73+E74+E75+E76+E77+E78+E79+E80+E81+E82</f>
        <v>2313860</v>
      </c>
    </row>
    <row r="73" spans="1:5" ht="31.5" customHeight="1" hidden="1">
      <c r="A73" s="10" t="s">
        <v>58</v>
      </c>
      <c r="B73" s="10" t="s">
        <v>88</v>
      </c>
      <c r="C73" s="22"/>
      <c r="D73" s="22">
        <f t="shared" si="1"/>
        <v>0</v>
      </c>
      <c r="E73" s="22"/>
    </row>
    <row r="74" spans="1:5" ht="141.75" customHeight="1" hidden="1">
      <c r="A74" s="10" t="s">
        <v>145</v>
      </c>
      <c r="B74" s="10" t="s">
        <v>146</v>
      </c>
      <c r="C74" s="22">
        <v>0</v>
      </c>
      <c r="D74" s="22">
        <f t="shared" si="1"/>
        <v>0</v>
      </c>
      <c r="E74" s="22">
        <v>0</v>
      </c>
    </row>
    <row r="75" spans="1:6" ht="136.5" customHeight="1">
      <c r="A75" s="10" t="s">
        <v>147</v>
      </c>
      <c r="B75" s="8" t="s">
        <v>148</v>
      </c>
      <c r="C75" s="22">
        <v>1596900</v>
      </c>
      <c r="D75" s="22">
        <f t="shared" si="1"/>
        <v>-346500</v>
      </c>
      <c r="E75" s="22">
        <v>1250400</v>
      </c>
      <c r="F75" s="57"/>
    </row>
    <row r="76" spans="1:5" ht="141.75" customHeight="1" hidden="1">
      <c r="A76" s="10" t="s">
        <v>149</v>
      </c>
      <c r="B76" s="10" t="s">
        <v>150</v>
      </c>
      <c r="C76" s="22"/>
      <c r="D76" s="22">
        <f t="shared" si="1"/>
        <v>0</v>
      </c>
      <c r="E76" s="22"/>
    </row>
    <row r="77" spans="1:5" ht="141.75" customHeight="1" hidden="1">
      <c r="A77" s="10" t="s">
        <v>151</v>
      </c>
      <c r="B77" s="8" t="s">
        <v>152</v>
      </c>
      <c r="C77" s="22"/>
      <c r="D77" s="22">
        <f t="shared" si="1"/>
        <v>0</v>
      </c>
      <c r="E77" s="22"/>
    </row>
    <row r="78" spans="1:5" ht="78.75" customHeight="1" hidden="1">
      <c r="A78" s="10" t="s">
        <v>59</v>
      </c>
      <c r="B78" s="8" t="s">
        <v>89</v>
      </c>
      <c r="C78" s="22"/>
      <c r="D78" s="22">
        <f t="shared" si="1"/>
        <v>0</v>
      </c>
      <c r="E78" s="22"/>
    </row>
    <row r="79" spans="1:5" ht="78.75" customHeight="1" hidden="1">
      <c r="A79" s="10" t="s">
        <v>60</v>
      </c>
      <c r="B79" s="8" t="s">
        <v>90</v>
      </c>
      <c r="C79" s="22"/>
      <c r="D79" s="22">
        <f t="shared" si="1"/>
        <v>0</v>
      </c>
      <c r="E79" s="22"/>
    </row>
    <row r="80" spans="1:5" ht="47.25" customHeight="1" hidden="1">
      <c r="A80" s="10" t="s">
        <v>61</v>
      </c>
      <c r="B80" s="10" t="s">
        <v>91</v>
      </c>
      <c r="C80" s="22"/>
      <c r="D80" s="22">
        <f t="shared" si="1"/>
        <v>0</v>
      </c>
      <c r="E80" s="22"/>
    </row>
    <row r="81" spans="1:5" ht="90" customHeight="1">
      <c r="A81" s="10" t="s">
        <v>213</v>
      </c>
      <c r="B81" s="10" t="s">
        <v>214</v>
      </c>
      <c r="C81" s="23">
        <v>830000</v>
      </c>
      <c r="D81" s="22">
        <f t="shared" si="1"/>
        <v>233460</v>
      </c>
      <c r="E81" s="23">
        <v>1063460</v>
      </c>
    </row>
    <row r="82" spans="1:5" ht="78.75" customHeight="1" hidden="1">
      <c r="A82" s="10" t="s">
        <v>62</v>
      </c>
      <c r="B82" s="10" t="s">
        <v>153</v>
      </c>
      <c r="C82" s="22"/>
      <c r="D82" s="22">
        <f t="shared" si="1"/>
        <v>0</v>
      </c>
      <c r="E82" s="22"/>
    </row>
    <row r="83" spans="1:5" ht="31.5" customHeight="1" hidden="1">
      <c r="A83" s="9" t="s">
        <v>63</v>
      </c>
      <c r="B83" s="9" t="s">
        <v>92</v>
      </c>
      <c r="C83" s="21">
        <f>C84</f>
        <v>0</v>
      </c>
      <c r="D83" s="22">
        <f t="shared" si="1"/>
        <v>0</v>
      </c>
      <c r="E83" s="21">
        <f>E84</f>
        <v>0</v>
      </c>
    </row>
    <row r="84" spans="1:5" ht="47.25" customHeight="1" hidden="1">
      <c r="A84" s="10" t="s">
        <v>64</v>
      </c>
      <c r="B84" s="10" t="s">
        <v>93</v>
      </c>
      <c r="C84" s="22"/>
      <c r="D84" s="22">
        <f t="shared" si="1"/>
        <v>0</v>
      </c>
      <c r="E84" s="22"/>
    </row>
    <row r="85" spans="1:5" ht="36" customHeight="1">
      <c r="A85" s="9" t="s">
        <v>65</v>
      </c>
      <c r="B85" s="7" t="s">
        <v>94</v>
      </c>
      <c r="C85" s="21">
        <f>C86+C87+C88+C89+C90+C91+C92+C93+C94+C95+C96+C97+C100+C101+C102+C103+C106+C107+C108+C109+C112+C115+C116+C120</f>
        <v>1679182.5</v>
      </c>
      <c r="D85" s="22">
        <f t="shared" si="1"/>
        <v>-8510</v>
      </c>
      <c r="E85" s="21">
        <f>E86+E87+E88+E89+E90+E91+E92+E93+E94+E95+E96+E97+E100+E101+E102+E103+E106+E107+E108+E109+E112+E115+E116+E120</f>
        <v>1670672.5</v>
      </c>
    </row>
    <row r="86" spans="1:5" ht="109.5" customHeight="1">
      <c r="A86" s="10" t="s">
        <v>202</v>
      </c>
      <c r="B86" s="8" t="s">
        <v>216</v>
      </c>
      <c r="C86" s="23">
        <v>75000</v>
      </c>
      <c r="D86" s="22">
        <f t="shared" si="1"/>
        <v>-55000</v>
      </c>
      <c r="E86" s="23">
        <v>20000</v>
      </c>
    </row>
    <row r="87" spans="1:5" ht="63" customHeight="1" hidden="1">
      <c r="A87" s="10" t="s">
        <v>66</v>
      </c>
      <c r="B87" s="8" t="s">
        <v>95</v>
      </c>
      <c r="C87" s="23"/>
      <c r="D87" s="22">
        <f t="shared" si="1"/>
        <v>0</v>
      </c>
      <c r="E87" s="23"/>
    </row>
    <row r="88" spans="1:5" ht="78.75" customHeight="1">
      <c r="A88" s="10" t="s">
        <v>326</v>
      </c>
      <c r="B88" s="8" t="s">
        <v>96</v>
      </c>
      <c r="C88" s="23">
        <v>1492</v>
      </c>
      <c r="D88" s="22">
        <f t="shared" si="1"/>
        <v>0</v>
      </c>
      <c r="E88" s="23">
        <v>1492</v>
      </c>
    </row>
    <row r="89" spans="1:5" ht="85.5" customHeight="1" hidden="1">
      <c r="A89" s="10" t="s">
        <v>203</v>
      </c>
      <c r="B89" s="8" t="s">
        <v>97</v>
      </c>
      <c r="C89" s="23">
        <v>0</v>
      </c>
      <c r="D89" s="22">
        <f t="shared" si="1"/>
        <v>0</v>
      </c>
      <c r="E89" s="23">
        <v>0</v>
      </c>
    </row>
    <row r="90" spans="1:5" ht="94.5" customHeight="1">
      <c r="A90" s="10" t="s">
        <v>327</v>
      </c>
      <c r="B90" s="8" t="s">
        <v>328</v>
      </c>
      <c r="C90" s="23">
        <v>54320</v>
      </c>
      <c r="D90" s="22">
        <f t="shared" si="1"/>
        <v>0</v>
      </c>
      <c r="E90" s="23">
        <v>54320</v>
      </c>
    </row>
    <row r="91" spans="1:5" ht="47.25" customHeight="1" hidden="1">
      <c r="A91" s="10" t="s">
        <v>67</v>
      </c>
      <c r="B91" s="8" t="s">
        <v>98</v>
      </c>
      <c r="C91" s="23"/>
      <c r="D91" s="22">
        <f t="shared" si="1"/>
        <v>0</v>
      </c>
      <c r="E91" s="23"/>
    </row>
    <row r="92" spans="1:5" ht="78.75" customHeight="1" hidden="1">
      <c r="A92" s="10" t="s">
        <v>68</v>
      </c>
      <c r="B92" s="8" t="s">
        <v>99</v>
      </c>
      <c r="C92" s="23"/>
      <c r="D92" s="22">
        <f t="shared" si="1"/>
        <v>0</v>
      </c>
      <c r="E92" s="23"/>
    </row>
    <row r="93" spans="1:5" ht="78.75" customHeight="1" hidden="1">
      <c r="A93" s="10" t="s">
        <v>70</v>
      </c>
      <c r="B93" s="8" t="s">
        <v>100</v>
      </c>
      <c r="C93" s="23"/>
      <c r="D93" s="22">
        <f t="shared" si="1"/>
        <v>0</v>
      </c>
      <c r="E93" s="23"/>
    </row>
    <row r="94" spans="1:5" ht="47.25" customHeight="1" hidden="1">
      <c r="A94" s="10" t="s">
        <v>69</v>
      </c>
      <c r="B94" s="8" t="s">
        <v>174</v>
      </c>
      <c r="C94" s="23"/>
      <c r="D94" s="22">
        <f t="shared" si="1"/>
        <v>0</v>
      </c>
      <c r="E94" s="23"/>
    </row>
    <row r="95" spans="1:5" ht="63" customHeight="1">
      <c r="A95" s="10" t="s">
        <v>372</v>
      </c>
      <c r="B95" s="8" t="s">
        <v>200</v>
      </c>
      <c r="C95" s="23">
        <v>12000</v>
      </c>
      <c r="D95" s="22">
        <f t="shared" si="1"/>
        <v>0</v>
      </c>
      <c r="E95" s="23">
        <v>12000</v>
      </c>
    </row>
    <row r="96" spans="1:5" ht="47.25" customHeight="1" hidden="1">
      <c r="A96" s="10" t="s">
        <v>71</v>
      </c>
      <c r="B96" s="8" t="s">
        <v>101</v>
      </c>
      <c r="C96" s="23">
        <v>0</v>
      </c>
      <c r="D96" s="22">
        <f t="shared" si="1"/>
        <v>0</v>
      </c>
      <c r="E96" s="23">
        <v>0</v>
      </c>
    </row>
    <row r="97" spans="1:7" ht="47.25" customHeight="1">
      <c r="A97" s="10" t="s">
        <v>367</v>
      </c>
      <c r="B97" s="8" t="s">
        <v>102</v>
      </c>
      <c r="C97" s="21">
        <f>C98+C99</f>
        <v>25250</v>
      </c>
      <c r="D97" s="24">
        <f t="shared" si="1"/>
        <v>0</v>
      </c>
      <c r="E97" s="21">
        <f>E98+E99</f>
        <v>25250</v>
      </c>
      <c r="G97" s="48"/>
    </row>
    <row r="98" spans="1:5" ht="47.25" customHeight="1">
      <c r="A98" s="10" t="s">
        <v>252</v>
      </c>
      <c r="B98" s="8" t="s">
        <v>102</v>
      </c>
      <c r="C98" s="23">
        <v>3250</v>
      </c>
      <c r="D98" s="22">
        <f t="shared" si="1"/>
        <v>0</v>
      </c>
      <c r="E98" s="23">
        <v>3250</v>
      </c>
    </row>
    <row r="99" spans="1:5" ht="47.25" customHeight="1">
      <c r="A99" s="10" t="s">
        <v>366</v>
      </c>
      <c r="B99" s="8" t="s">
        <v>102</v>
      </c>
      <c r="C99" s="23">
        <v>22000</v>
      </c>
      <c r="D99" s="22">
        <f t="shared" si="1"/>
        <v>0</v>
      </c>
      <c r="E99" s="23">
        <v>22000</v>
      </c>
    </row>
    <row r="100" spans="1:5" ht="31.5" customHeight="1">
      <c r="A100" s="10" t="s">
        <v>361</v>
      </c>
      <c r="B100" s="8" t="s">
        <v>103</v>
      </c>
      <c r="C100" s="23">
        <v>100000</v>
      </c>
      <c r="D100" s="22">
        <f t="shared" si="1"/>
        <v>0</v>
      </c>
      <c r="E100" s="23">
        <v>100000</v>
      </c>
    </row>
    <row r="101" spans="1:5" ht="63" customHeight="1" hidden="1">
      <c r="A101" s="10" t="s">
        <v>72</v>
      </c>
      <c r="B101" s="8" t="s">
        <v>104</v>
      </c>
      <c r="C101" s="23"/>
      <c r="D101" s="22">
        <f t="shared" si="1"/>
        <v>0</v>
      </c>
      <c r="E101" s="23"/>
    </row>
    <row r="102" spans="1:5" ht="63" customHeight="1" hidden="1">
      <c r="A102" s="10" t="s">
        <v>73</v>
      </c>
      <c r="B102" s="8" t="s">
        <v>105</v>
      </c>
      <c r="C102" s="23"/>
      <c r="D102" s="22">
        <f t="shared" si="1"/>
        <v>0</v>
      </c>
      <c r="E102" s="23"/>
    </row>
    <row r="103" spans="1:5" ht="63" customHeight="1">
      <c r="A103" s="10" t="s">
        <v>368</v>
      </c>
      <c r="B103" s="8" t="s">
        <v>106</v>
      </c>
      <c r="C103" s="21">
        <f>C104+C105</f>
        <v>381000</v>
      </c>
      <c r="D103" s="24">
        <f t="shared" si="1"/>
        <v>0</v>
      </c>
      <c r="E103" s="21">
        <f>E104+E105</f>
        <v>381000</v>
      </c>
    </row>
    <row r="104" spans="1:5" ht="78">
      <c r="A104" s="10" t="s">
        <v>204</v>
      </c>
      <c r="B104" s="8" t="s">
        <v>106</v>
      </c>
      <c r="C104" s="23">
        <v>380000</v>
      </c>
      <c r="D104" s="22">
        <f t="shared" si="1"/>
        <v>0</v>
      </c>
      <c r="E104" s="23">
        <v>380000</v>
      </c>
    </row>
    <row r="105" spans="1:5" ht="78">
      <c r="A105" s="10" t="s">
        <v>205</v>
      </c>
      <c r="B105" s="8" t="s">
        <v>106</v>
      </c>
      <c r="C105" s="23">
        <v>1000</v>
      </c>
      <c r="D105" s="22">
        <f t="shared" si="1"/>
        <v>0</v>
      </c>
      <c r="E105" s="23">
        <v>1000</v>
      </c>
    </row>
    <row r="106" spans="1:5" ht="47.25" customHeight="1" hidden="1">
      <c r="A106" s="10" t="s">
        <v>125</v>
      </c>
      <c r="B106" s="8" t="s">
        <v>156</v>
      </c>
      <c r="C106" s="23"/>
      <c r="D106" s="22">
        <f t="shared" si="1"/>
        <v>0</v>
      </c>
      <c r="E106" s="23"/>
    </row>
    <row r="107" spans="1:5" ht="47.25" customHeight="1" hidden="1">
      <c r="A107" s="10" t="s">
        <v>154</v>
      </c>
      <c r="B107" s="8" t="s">
        <v>155</v>
      </c>
      <c r="C107" s="23"/>
      <c r="D107" s="22">
        <f t="shared" si="1"/>
        <v>0</v>
      </c>
      <c r="E107" s="23"/>
    </row>
    <row r="108" spans="1:5" ht="46.5">
      <c r="A108" s="10" t="s">
        <v>206</v>
      </c>
      <c r="B108" s="8" t="s">
        <v>156</v>
      </c>
      <c r="C108" s="23">
        <v>57500</v>
      </c>
      <c r="D108" s="22">
        <f t="shared" si="1"/>
        <v>0</v>
      </c>
      <c r="E108" s="23">
        <v>57500</v>
      </c>
    </row>
    <row r="109" spans="1:5" ht="78">
      <c r="A109" s="10" t="s">
        <v>373</v>
      </c>
      <c r="B109" s="8" t="s">
        <v>85</v>
      </c>
      <c r="C109" s="23">
        <f>C110+C111</f>
        <v>39955.5</v>
      </c>
      <c r="D109" s="22">
        <f t="shared" si="1"/>
        <v>0</v>
      </c>
      <c r="E109" s="23">
        <f>E110+E111</f>
        <v>39955.5</v>
      </c>
    </row>
    <row r="110" spans="1:5" ht="78.75" customHeight="1">
      <c r="A110" s="10" t="s">
        <v>359</v>
      </c>
      <c r="B110" s="8" t="s">
        <v>85</v>
      </c>
      <c r="C110" s="23">
        <v>39250</v>
      </c>
      <c r="D110" s="22">
        <f t="shared" si="1"/>
        <v>0</v>
      </c>
      <c r="E110" s="23">
        <v>39250</v>
      </c>
    </row>
    <row r="111" spans="1:5" ht="78.75" customHeight="1">
      <c r="A111" s="10" t="s">
        <v>363</v>
      </c>
      <c r="B111" s="8" t="s">
        <v>85</v>
      </c>
      <c r="C111" s="23">
        <v>705.5</v>
      </c>
      <c r="D111" s="22">
        <f t="shared" si="1"/>
        <v>0</v>
      </c>
      <c r="E111" s="23">
        <v>705.5</v>
      </c>
    </row>
    <row r="112" spans="1:5" ht="90" customHeight="1">
      <c r="A112" s="10" t="s">
        <v>374</v>
      </c>
      <c r="B112" s="11" t="s">
        <v>324</v>
      </c>
      <c r="C112" s="21">
        <f>C113+C114</f>
        <v>118925</v>
      </c>
      <c r="D112" s="22">
        <f t="shared" si="1"/>
        <v>25000</v>
      </c>
      <c r="E112" s="21">
        <f>E113+E114</f>
        <v>143925</v>
      </c>
    </row>
    <row r="113" spans="1:5" ht="102" customHeight="1">
      <c r="A113" s="10" t="s">
        <v>325</v>
      </c>
      <c r="B113" s="11" t="s">
        <v>324</v>
      </c>
      <c r="C113" s="23">
        <v>110000</v>
      </c>
      <c r="D113" s="22">
        <f t="shared" si="1"/>
        <v>25000</v>
      </c>
      <c r="E113" s="23">
        <v>135000</v>
      </c>
    </row>
    <row r="114" spans="1:5" ht="102" customHeight="1">
      <c r="A114" s="10" t="s">
        <v>371</v>
      </c>
      <c r="B114" s="11" t="s">
        <v>324</v>
      </c>
      <c r="C114" s="23">
        <v>8925</v>
      </c>
      <c r="D114" s="22">
        <f t="shared" si="1"/>
        <v>0</v>
      </c>
      <c r="E114" s="23">
        <v>8925</v>
      </c>
    </row>
    <row r="115" spans="1:5" ht="84" customHeight="1">
      <c r="A115" s="10" t="s">
        <v>329</v>
      </c>
      <c r="B115" s="11" t="s">
        <v>9</v>
      </c>
      <c r="C115" s="23">
        <v>78850</v>
      </c>
      <c r="D115" s="22">
        <f t="shared" si="1"/>
        <v>20</v>
      </c>
      <c r="E115" s="23">
        <v>78870</v>
      </c>
    </row>
    <row r="116" spans="1:5" ht="104.25" customHeight="1">
      <c r="A116" s="10" t="s">
        <v>365</v>
      </c>
      <c r="B116" s="11" t="s">
        <v>207</v>
      </c>
      <c r="C116" s="21">
        <f>C117+C119</f>
        <v>108100</v>
      </c>
      <c r="D116" s="22">
        <f t="shared" si="1"/>
        <v>9500</v>
      </c>
      <c r="E116" s="21">
        <f>E117+E118+E119</f>
        <v>117600</v>
      </c>
    </row>
    <row r="117" spans="1:5" ht="108" customHeight="1">
      <c r="A117" s="10" t="s">
        <v>210</v>
      </c>
      <c r="B117" s="11" t="s">
        <v>207</v>
      </c>
      <c r="C117" s="23">
        <v>90100</v>
      </c>
      <c r="D117" s="22">
        <f t="shared" si="1"/>
        <v>8500</v>
      </c>
      <c r="E117" s="23">
        <v>98600</v>
      </c>
    </row>
    <row r="118" spans="1:5" ht="108" customHeight="1">
      <c r="A118" s="10" t="s">
        <v>375</v>
      </c>
      <c r="B118" s="11" t="s">
        <v>207</v>
      </c>
      <c r="C118" s="23"/>
      <c r="D118" s="22">
        <f t="shared" si="1"/>
        <v>1000</v>
      </c>
      <c r="E118" s="23">
        <v>1000</v>
      </c>
    </row>
    <row r="119" spans="1:5" ht="108" customHeight="1">
      <c r="A119" s="10" t="s">
        <v>360</v>
      </c>
      <c r="B119" s="11" t="s">
        <v>207</v>
      </c>
      <c r="C119" s="23">
        <v>18000</v>
      </c>
      <c r="D119" s="22">
        <f t="shared" si="1"/>
        <v>0</v>
      </c>
      <c r="E119" s="23">
        <v>18000</v>
      </c>
    </row>
    <row r="120" spans="1:5" ht="62.25">
      <c r="A120" s="10" t="s">
        <v>74</v>
      </c>
      <c r="B120" s="8" t="s">
        <v>107</v>
      </c>
      <c r="C120" s="21">
        <f>C121+C122+C123+C124</f>
        <v>626790</v>
      </c>
      <c r="D120" s="24">
        <f t="shared" si="1"/>
        <v>11970</v>
      </c>
      <c r="E120" s="21">
        <f>E121+E122+E123+E124</f>
        <v>638760</v>
      </c>
    </row>
    <row r="121" spans="1:5" ht="62.25">
      <c r="A121" s="10" t="s">
        <v>269</v>
      </c>
      <c r="B121" s="8" t="s">
        <v>107</v>
      </c>
      <c r="C121" s="23">
        <v>300000</v>
      </c>
      <c r="D121" s="22">
        <f t="shared" si="1"/>
        <v>10000</v>
      </c>
      <c r="E121" s="23">
        <v>310000</v>
      </c>
    </row>
    <row r="122" spans="1:5" ht="62.25">
      <c r="A122" s="10" t="s">
        <v>362</v>
      </c>
      <c r="B122" s="8" t="s">
        <v>107</v>
      </c>
      <c r="C122" s="23">
        <v>7140</v>
      </c>
      <c r="D122" s="22">
        <f t="shared" si="1"/>
        <v>1970</v>
      </c>
      <c r="E122" s="23">
        <v>9110</v>
      </c>
    </row>
    <row r="123" spans="1:5" ht="62.25">
      <c r="A123" s="10" t="s">
        <v>364</v>
      </c>
      <c r="B123" s="8" t="s">
        <v>107</v>
      </c>
      <c r="C123" s="23">
        <v>20000</v>
      </c>
      <c r="D123" s="22">
        <f t="shared" si="1"/>
        <v>0</v>
      </c>
      <c r="E123" s="23">
        <v>20000</v>
      </c>
    </row>
    <row r="124" spans="1:5" ht="63" customHeight="1">
      <c r="A124" s="10" t="s">
        <v>251</v>
      </c>
      <c r="B124" s="8" t="s">
        <v>107</v>
      </c>
      <c r="C124" s="23">
        <v>299650</v>
      </c>
      <c r="D124" s="22">
        <f t="shared" si="1"/>
        <v>0</v>
      </c>
      <c r="E124" s="23">
        <v>299650</v>
      </c>
    </row>
    <row r="125" spans="1:5" ht="15.75" customHeight="1" hidden="1">
      <c r="A125" s="9" t="s">
        <v>75</v>
      </c>
      <c r="B125" s="7" t="s">
        <v>108</v>
      </c>
      <c r="C125" s="21">
        <f>C126+C127</f>
        <v>0</v>
      </c>
      <c r="D125" s="22">
        <f t="shared" si="1"/>
        <v>0</v>
      </c>
      <c r="E125" s="21">
        <f>E126+E127</f>
        <v>0</v>
      </c>
    </row>
    <row r="126" spans="1:5" ht="31.5" customHeight="1" hidden="1">
      <c r="A126" s="10" t="s">
        <v>76</v>
      </c>
      <c r="B126" s="8" t="s">
        <v>109</v>
      </c>
      <c r="C126" s="21"/>
      <c r="D126" s="22">
        <f t="shared" si="1"/>
        <v>0</v>
      </c>
      <c r="E126" s="21"/>
    </row>
    <row r="127" spans="1:5" ht="31.5" customHeight="1" hidden="1">
      <c r="A127" s="10" t="s">
        <v>77</v>
      </c>
      <c r="B127" s="8" t="s">
        <v>110</v>
      </c>
      <c r="C127" s="23"/>
      <c r="D127" s="22">
        <f t="shared" si="1"/>
        <v>0</v>
      </c>
      <c r="E127" s="23"/>
    </row>
    <row r="128" spans="1:5" ht="22.5" customHeight="1">
      <c r="A128" s="9" t="s">
        <v>79</v>
      </c>
      <c r="B128" s="7" t="s">
        <v>111</v>
      </c>
      <c r="C128" s="21">
        <f>C129+C215+C217+C225</f>
        <v>875676500.97</v>
      </c>
      <c r="D128" s="24">
        <f t="shared" si="1"/>
        <v>59022250</v>
      </c>
      <c r="E128" s="21">
        <f>E129+E215+E217+E225</f>
        <v>934698750.97</v>
      </c>
    </row>
    <row r="129" spans="1:5" ht="46.5">
      <c r="A129" s="9" t="s">
        <v>78</v>
      </c>
      <c r="B129" s="7" t="s">
        <v>114</v>
      </c>
      <c r="C129" s="21">
        <f>C130+C134+C182+C208</f>
        <v>875671369.0400001</v>
      </c>
      <c r="D129" s="24">
        <f t="shared" si="1"/>
        <v>59022250</v>
      </c>
      <c r="E129" s="21">
        <f>E130+E134+E182+E208</f>
        <v>934693619.0400001</v>
      </c>
    </row>
    <row r="130" spans="1:5" ht="40.5" customHeight="1">
      <c r="A130" s="9" t="s">
        <v>270</v>
      </c>
      <c r="B130" s="7" t="s">
        <v>189</v>
      </c>
      <c r="C130" s="21">
        <f>C131+C133</f>
        <v>194626500</v>
      </c>
      <c r="D130" s="24">
        <f t="shared" si="1"/>
        <v>8497750</v>
      </c>
      <c r="E130" s="21">
        <f>E131+E133</f>
        <v>203124250</v>
      </c>
    </row>
    <row r="131" spans="1:5" ht="33.75" customHeight="1">
      <c r="A131" s="10" t="s">
        <v>271</v>
      </c>
      <c r="B131" s="8" t="s">
        <v>112</v>
      </c>
      <c r="C131" s="23">
        <f>C132</f>
        <v>183178500</v>
      </c>
      <c r="D131" s="22">
        <f t="shared" si="1"/>
        <v>-2502250</v>
      </c>
      <c r="E131" s="23">
        <f>E132</f>
        <v>180676250</v>
      </c>
    </row>
    <row r="132" spans="1:5" ht="78.75" customHeight="1">
      <c r="A132" s="10" t="s">
        <v>271</v>
      </c>
      <c r="B132" s="26" t="s">
        <v>233</v>
      </c>
      <c r="C132" s="23">
        <v>183178500</v>
      </c>
      <c r="D132" s="22">
        <f t="shared" si="1"/>
        <v>-2502250</v>
      </c>
      <c r="E132" s="23">
        <v>180676250</v>
      </c>
    </row>
    <row r="133" spans="1:6" ht="51" customHeight="1">
      <c r="A133" s="14" t="s">
        <v>311</v>
      </c>
      <c r="B133" s="44" t="s">
        <v>113</v>
      </c>
      <c r="C133" s="23">
        <v>11448000</v>
      </c>
      <c r="D133" s="22">
        <f t="shared" si="1"/>
        <v>11000000</v>
      </c>
      <c r="E133" s="23">
        <v>22448000</v>
      </c>
      <c r="F133" s="1">
        <v>2901</v>
      </c>
    </row>
    <row r="134" spans="1:6" ht="60.75" customHeight="1">
      <c r="A134" s="9" t="s">
        <v>272</v>
      </c>
      <c r="B134" s="7" t="s">
        <v>175</v>
      </c>
      <c r="C134" s="21">
        <f>C135+C139+C145+C146+C149+C159+C152+C153+C154+C164+C166</f>
        <v>358128033.41</v>
      </c>
      <c r="D134" s="24">
        <f t="shared" si="1"/>
        <v>39193700.00000006</v>
      </c>
      <c r="E134" s="21">
        <f>E135+E139+E145+E146+E149+E159+E152+E153+E154+E164+E166</f>
        <v>397321733.4100001</v>
      </c>
      <c r="F134" s="3"/>
    </row>
    <row r="135" spans="1:5" ht="37.5" customHeight="1" hidden="1">
      <c r="A135" s="10" t="s">
        <v>323</v>
      </c>
      <c r="B135" s="8" t="s">
        <v>115</v>
      </c>
      <c r="C135" s="21">
        <f>C136+C137+C138</f>
        <v>0</v>
      </c>
      <c r="D135" s="24">
        <f aca="true" t="shared" si="2" ref="D135:D172">E135-C135</f>
        <v>0</v>
      </c>
      <c r="E135" s="21">
        <f>E136+E137+E138</f>
        <v>0</v>
      </c>
    </row>
    <row r="136" spans="1:6" ht="66.75" customHeight="1" hidden="1">
      <c r="A136" s="10" t="s">
        <v>323</v>
      </c>
      <c r="B136" s="8" t="s">
        <v>266</v>
      </c>
      <c r="C136" s="23">
        <v>0</v>
      </c>
      <c r="D136" s="22">
        <f t="shared" si="2"/>
        <v>0</v>
      </c>
      <c r="E136" s="23">
        <v>0</v>
      </c>
      <c r="F136" s="1">
        <v>341</v>
      </c>
    </row>
    <row r="137" spans="1:6" ht="141.75" customHeight="1" hidden="1">
      <c r="A137" s="10" t="s">
        <v>273</v>
      </c>
      <c r="B137" s="8" t="s">
        <v>190</v>
      </c>
      <c r="C137" s="23"/>
      <c r="D137" s="22">
        <f t="shared" si="2"/>
        <v>0</v>
      </c>
      <c r="E137" s="23"/>
      <c r="F137" s="1">
        <v>914</v>
      </c>
    </row>
    <row r="138" spans="1:6" ht="88.5" customHeight="1" hidden="1">
      <c r="A138" s="10" t="s">
        <v>273</v>
      </c>
      <c r="B138" s="38" t="s">
        <v>257</v>
      </c>
      <c r="C138" s="23">
        <v>0</v>
      </c>
      <c r="D138" s="22">
        <f t="shared" si="2"/>
        <v>0</v>
      </c>
      <c r="E138" s="23">
        <v>0</v>
      </c>
      <c r="F138" s="1">
        <v>347</v>
      </c>
    </row>
    <row r="139" spans="1:5" ht="52.5" customHeight="1">
      <c r="A139" s="14" t="s">
        <v>312</v>
      </c>
      <c r="B139" s="8" t="s">
        <v>222</v>
      </c>
      <c r="C139" s="24">
        <f>C140+C141+C142+C143+C144</f>
        <v>35054100</v>
      </c>
      <c r="D139" s="24">
        <f t="shared" si="2"/>
        <v>-6390400</v>
      </c>
      <c r="E139" s="24">
        <f>E140+E141+E142+E143+E144</f>
        <v>28663700</v>
      </c>
    </row>
    <row r="140" spans="1:6" ht="144.75" customHeight="1" hidden="1">
      <c r="A140" s="14" t="s">
        <v>312</v>
      </c>
      <c r="B140" s="41" t="s">
        <v>261</v>
      </c>
      <c r="C140" s="22">
        <v>0</v>
      </c>
      <c r="D140" s="22">
        <f t="shared" si="2"/>
        <v>0</v>
      </c>
      <c r="E140" s="22">
        <v>0</v>
      </c>
      <c r="F140" s="1">
        <v>2907</v>
      </c>
    </row>
    <row r="141" spans="1:6" ht="88.5" customHeight="1" hidden="1">
      <c r="A141" s="14" t="s">
        <v>312</v>
      </c>
      <c r="B141" s="40" t="s">
        <v>260</v>
      </c>
      <c r="C141" s="22">
        <v>0</v>
      </c>
      <c r="D141" s="22">
        <f t="shared" si="2"/>
        <v>0</v>
      </c>
      <c r="E141" s="22">
        <v>0</v>
      </c>
      <c r="F141" s="1">
        <v>2933</v>
      </c>
    </row>
    <row r="142" spans="1:6" ht="75" customHeight="1" hidden="1">
      <c r="A142" s="14" t="s">
        <v>312</v>
      </c>
      <c r="B142" s="40" t="s">
        <v>290</v>
      </c>
      <c r="C142" s="22">
        <v>0</v>
      </c>
      <c r="D142" s="22">
        <f t="shared" si="2"/>
        <v>0</v>
      </c>
      <c r="E142" s="22">
        <v>0</v>
      </c>
      <c r="F142" s="1">
        <v>2939</v>
      </c>
    </row>
    <row r="143" spans="1:6" ht="75" customHeight="1">
      <c r="A143" s="14" t="s">
        <v>312</v>
      </c>
      <c r="B143" s="40" t="s">
        <v>290</v>
      </c>
      <c r="C143" s="22">
        <v>35054100</v>
      </c>
      <c r="D143" s="22">
        <f t="shared" si="2"/>
        <v>-6390400</v>
      </c>
      <c r="E143" s="22">
        <v>28663700</v>
      </c>
      <c r="F143" s="1">
        <v>2974</v>
      </c>
    </row>
    <row r="144" spans="1:6" ht="181.5" customHeight="1" hidden="1">
      <c r="A144" s="14" t="s">
        <v>312</v>
      </c>
      <c r="B144" s="8" t="s">
        <v>224</v>
      </c>
      <c r="C144" s="22"/>
      <c r="D144" s="22">
        <f t="shared" si="2"/>
        <v>0</v>
      </c>
      <c r="E144" s="22"/>
      <c r="F144" s="1" t="s">
        <v>223</v>
      </c>
    </row>
    <row r="145" spans="1:6" ht="79.5" customHeight="1">
      <c r="A145" s="10" t="s">
        <v>274</v>
      </c>
      <c r="B145" s="39" t="s">
        <v>258</v>
      </c>
      <c r="C145" s="22">
        <v>3157894.74</v>
      </c>
      <c r="D145" s="22">
        <f t="shared" si="2"/>
        <v>0</v>
      </c>
      <c r="E145" s="22">
        <v>3157894.74</v>
      </c>
      <c r="F145" s="1" t="s">
        <v>321</v>
      </c>
    </row>
    <row r="146" spans="1:5" ht="111.75" customHeight="1" hidden="1" thickBot="1">
      <c r="A146" s="10" t="s">
        <v>275</v>
      </c>
      <c r="B146" s="51" t="s">
        <v>289</v>
      </c>
      <c r="C146" s="24">
        <f>C147+C148</f>
        <v>0</v>
      </c>
      <c r="D146" s="24">
        <f t="shared" si="2"/>
        <v>0</v>
      </c>
      <c r="E146" s="24">
        <f>E147+E148</f>
        <v>0</v>
      </c>
    </row>
    <row r="147" spans="1:6" ht="118.5" customHeight="1" hidden="1" thickBot="1">
      <c r="A147" s="10" t="s">
        <v>275</v>
      </c>
      <c r="B147" s="52" t="s">
        <v>289</v>
      </c>
      <c r="C147" s="22">
        <v>0</v>
      </c>
      <c r="D147" s="22">
        <f t="shared" si="2"/>
        <v>0</v>
      </c>
      <c r="E147" s="22">
        <v>0</v>
      </c>
      <c r="F147" s="1" t="s">
        <v>332</v>
      </c>
    </row>
    <row r="148" spans="1:5" ht="142.5" customHeight="1" hidden="1">
      <c r="A148" s="10" t="s">
        <v>275</v>
      </c>
      <c r="B148" s="41" t="s">
        <v>261</v>
      </c>
      <c r="C148" s="22">
        <v>0</v>
      </c>
      <c r="D148" s="22">
        <f t="shared" si="2"/>
        <v>0</v>
      </c>
      <c r="E148" s="22">
        <v>0</v>
      </c>
    </row>
    <row r="149" spans="1:6" ht="96.75" customHeight="1">
      <c r="A149" s="10" t="s">
        <v>276</v>
      </c>
      <c r="B149" s="42" t="s">
        <v>268</v>
      </c>
      <c r="C149" s="24">
        <f>C150+C151</f>
        <v>87522255</v>
      </c>
      <c r="D149" s="24">
        <f t="shared" si="2"/>
        <v>43890000</v>
      </c>
      <c r="E149" s="24">
        <f>E150+E151</f>
        <v>131412255</v>
      </c>
      <c r="F149" s="1" t="s">
        <v>370</v>
      </c>
    </row>
    <row r="150" spans="1:5" ht="113.25" customHeight="1">
      <c r="A150" s="10" t="s">
        <v>276</v>
      </c>
      <c r="B150" s="42" t="s">
        <v>268</v>
      </c>
      <c r="C150" s="22">
        <v>87522255</v>
      </c>
      <c r="D150" s="22">
        <f t="shared" si="2"/>
        <v>0</v>
      </c>
      <c r="E150" s="22">
        <v>87522255</v>
      </c>
    </row>
    <row r="151" spans="1:6" ht="96.75" customHeight="1">
      <c r="A151" s="10" t="s">
        <v>276</v>
      </c>
      <c r="B151" s="42" t="s">
        <v>377</v>
      </c>
      <c r="C151" s="22"/>
      <c r="D151" s="22">
        <f t="shared" si="2"/>
        <v>43890000</v>
      </c>
      <c r="E151" s="22">
        <v>43890000</v>
      </c>
      <c r="F151" s="1">
        <v>2984</v>
      </c>
    </row>
    <row r="152" spans="1:6" ht="84.75" customHeight="1">
      <c r="A152" s="10" t="s">
        <v>277</v>
      </c>
      <c r="B152" s="8" t="s">
        <v>254</v>
      </c>
      <c r="C152" s="22">
        <v>1761954.99</v>
      </c>
      <c r="D152" s="22">
        <f aca="true" t="shared" si="3" ref="D152:D158">E152-C152</f>
        <v>0</v>
      </c>
      <c r="E152" s="22">
        <v>1761954.99</v>
      </c>
      <c r="F152" s="1" t="s">
        <v>322</v>
      </c>
    </row>
    <row r="153" spans="1:6" ht="51.75" customHeight="1">
      <c r="A153" s="10" t="s">
        <v>278</v>
      </c>
      <c r="B153" s="8" t="s">
        <v>259</v>
      </c>
      <c r="C153" s="22">
        <v>4332157.93</v>
      </c>
      <c r="D153" s="22">
        <f t="shared" si="3"/>
        <v>0</v>
      </c>
      <c r="E153" s="22">
        <v>4332157.93</v>
      </c>
      <c r="F153" s="1" t="s">
        <v>369</v>
      </c>
    </row>
    <row r="154" spans="1:5" ht="41.25" customHeight="1">
      <c r="A154" s="10" t="s">
        <v>279</v>
      </c>
      <c r="B154" s="8" t="s">
        <v>264</v>
      </c>
      <c r="C154" s="24">
        <f>C155+C156+C157+C158</f>
        <v>5116157.88</v>
      </c>
      <c r="D154" s="22">
        <f t="shared" si="3"/>
        <v>0</v>
      </c>
      <c r="E154" s="24">
        <f>E155+E156+E157+E158</f>
        <v>5116157.88</v>
      </c>
    </row>
    <row r="155" spans="1:6" ht="71.25" customHeight="1">
      <c r="A155" s="10" t="s">
        <v>279</v>
      </c>
      <c r="B155" s="38" t="s">
        <v>263</v>
      </c>
      <c r="C155" s="22">
        <v>4959326.31</v>
      </c>
      <c r="D155" s="22">
        <f t="shared" si="3"/>
        <v>0</v>
      </c>
      <c r="E155" s="22">
        <v>4959326.31</v>
      </c>
      <c r="F155" s="1" t="s">
        <v>339</v>
      </c>
    </row>
    <row r="156" spans="1:6" ht="90" customHeight="1">
      <c r="A156" s="10" t="s">
        <v>279</v>
      </c>
      <c r="B156" s="10" t="s">
        <v>334</v>
      </c>
      <c r="C156" s="22">
        <v>6831.57</v>
      </c>
      <c r="D156" s="22">
        <f t="shared" si="3"/>
        <v>0</v>
      </c>
      <c r="E156" s="22">
        <v>6831.57</v>
      </c>
      <c r="F156" s="1" t="s">
        <v>333</v>
      </c>
    </row>
    <row r="157" spans="1:6" ht="54.75" customHeight="1">
      <c r="A157" s="10" t="s">
        <v>279</v>
      </c>
      <c r="B157" s="10" t="s">
        <v>335</v>
      </c>
      <c r="C157" s="22">
        <v>50000</v>
      </c>
      <c r="D157" s="22">
        <f t="shared" si="3"/>
        <v>0</v>
      </c>
      <c r="E157" s="22">
        <v>50000</v>
      </c>
      <c r="F157" s="1" t="s">
        <v>336</v>
      </c>
    </row>
    <row r="158" spans="1:6" ht="55.5" customHeight="1">
      <c r="A158" s="10" t="s">
        <v>279</v>
      </c>
      <c r="B158" s="10" t="s">
        <v>338</v>
      </c>
      <c r="C158" s="22">
        <v>100000</v>
      </c>
      <c r="D158" s="22">
        <f t="shared" si="3"/>
        <v>0</v>
      </c>
      <c r="E158" s="22">
        <v>100000</v>
      </c>
      <c r="F158" s="1" t="s">
        <v>337</v>
      </c>
    </row>
    <row r="159" spans="1:5" ht="87.75" customHeight="1">
      <c r="A159" s="10" t="s">
        <v>280</v>
      </c>
      <c r="B159" s="8" t="s">
        <v>225</v>
      </c>
      <c r="C159" s="24">
        <f>C160+C161+C162+C163</f>
        <v>98917263.16</v>
      </c>
      <c r="D159" s="22">
        <f t="shared" si="2"/>
        <v>0</v>
      </c>
      <c r="E159" s="24">
        <f>E160+E161+E162+E163</f>
        <v>98917263.16</v>
      </c>
    </row>
    <row r="160" spans="1:6" ht="69" customHeight="1">
      <c r="A160" s="10" t="s">
        <v>280</v>
      </c>
      <c r="B160" s="28" t="s">
        <v>232</v>
      </c>
      <c r="C160" s="22">
        <v>98917263.16</v>
      </c>
      <c r="D160" s="22">
        <f t="shared" si="2"/>
        <v>0</v>
      </c>
      <c r="E160" s="22">
        <v>98917263.16</v>
      </c>
      <c r="F160" s="1" t="s">
        <v>223</v>
      </c>
    </row>
    <row r="161" spans="1:6" ht="78.75" customHeight="1" hidden="1">
      <c r="A161" s="10" t="s">
        <v>280</v>
      </c>
      <c r="B161" s="8" t="s">
        <v>225</v>
      </c>
      <c r="C161" s="22"/>
      <c r="D161" s="22">
        <f t="shared" si="2"/>
        <v>0</v>
      </c>
      <c r="E161" s="22"/>
      <c r="F161" s="1">
        <v>2933</v>
      </c>
    </row>
    <row r="162" spans="1:6" ht="84.75" customHeight="1" hidden="1">
      <c r="A162" s="10" t="s">
        <v>280</v>
      </c>
      <c r="B162" s="40" t="s">
        <v>260</v>
      </c>
      <c r="C162" s="22">
        <v>0</v>
      </c>
      <c r="D162" s="22">
        <f t="shared" si="2"/>
        <v>0</v>
      </c>
      <c r="E162" s="22">
        <v>0</v>
      </c>
      <c r="F162" s="1">
        <v>2933</v>
      </c>
    </row>
    <row r="163" spans="1:5" ht="70.5" customHeight="1" hidden="1">
      <c r="A163" s="10" t="s">
        <v>280</v>
      </c>
      <c r="B163" s="41" t="s">
        <v>262</v>
      </c>
      <c r="C163" s="22">
        <v>0</v>
      </c>
      <c r="D163" s="22">
        <f t="shared" si="2"/>
        <v>0</v>
      </c>
      <c r="E163" s="22">
        <v>0</v>
      </c>
    </row>
    <row r="164" spans="1:5" ht="51.75" customHeight="1">
      <c r="A164" s="10" t="s">
        <v>292</v>
      </c>
      <c r="B164" s="41" t="s">
        <v>291</v>
      </c>
      <c r="C164" s="22">
        <f>C165</f>
        <v>4331686.43</v>
      </c>
      <c r="D164" s="22">
        <f t="shared" si="2"/>
        <v>0</v>
      </c>
      <c r="E164" s="22">
        <f>E165</f>
        <v>4331686.43</v>
      </c>
    </row>
    <row r="165" spans="1:6" ht="76.5" customHeight="1">
      <c r="A165" s="10" t="s">
        <v>292</v>
      </c>
      <c r="B165" s="53" t="s">
        <v>257</v>
      </c>
      <c r="C165" s="22">
        <v>4331686.43</v>
      </c>
      <c r="D165" s="22">
        <f t="shared" si="2"/>
        <v>0</v>
      </c>
      <c r="E165" s="22">
        <v>4331686.43</v>
      </c>
      <c r="F165" s="1" t="s">
        <v>293</v>
      </c>
    </row>
    <row r="166" spans="1:5" ht="30.75">
      <c r="A166" s="14" t="s">
        <v>281</v>
      </c>
      <c r="B166" s="8" t="s">
        <v>124</v>
      </c>
      <c r="C166" s="21">
        <f>C167+C168+C169+C170+C171+L174+C172+C173+C174+C175+C176+C177+C178+C179+C180+C181</f>
        <v>117934563.28</v>
      </c>
      <c r="D166" s="22">
        <f t="shared" si="2"/>
        <v>1694100</v>
      </c>
      <c r="E166" s="21">
        <f>E167+E168+E169+E170+E171+N174+E172+E173+E174+E175+E176+E177+E178+E179+E180+E181</f>
        <v>119628663.28</v>
      </c>
    </row>
    <row r="167" spans="1:6" ht="48.75" customHeight="1">
      <c r="A167" s="14" t="s">
        <v>281</v>
      </c>
      <c r="B167" s="8" t="s">
        <v>319</v>
      </c>
      <c r="C167" s="23">
        <v>3850000</v>
      </c>
      <c r="D167" s="22">
        <f t="shared" si="2"/>
        <v>0</v>
      </c>
      <c r="E167" s="23">
        <v>3850000</v>
      </c>
      <c r="F167" s="1">
        <v>2999</v>
      </c>
    </row>
    <row r="168" spans="1:6" ht="63.75" customHeight="1">
      <c r="A168" s="14" t="s">
        <v>281</v>
      </c>
      <c r="B168" s="29" t="s">
        <v>217</v>
      </c>
      <c r="C168" s="22">
        <v>1389300</v>
      </c>
      <c r="D168" s="22">
        <f t="shared" si="2"/>
        <v>0</v>
      </c>
      <c r="E168" s="22">
        <v>1389300</v>
      </c>
      <c r="F168" s="1">
        <v>966</v>
      </c>
    </row>
    <row r="169" spans="1:6" ht="117.75" customHeight="1">
      <c r="A169" s="14" t="s">
        <v>281</v>
      </c>
      <c r="B169" s="37" t="s">
        <v>253</v>
      </c>
      <c r="C169" s="22">
        <v>20392.28</v>
      </c>
      <c r="D169" s="22">
        <f t="shared" si="2"/>
        <v>0</v>
      </c>
      <c r="E169" s="22">
        <v>20392.28</v>
      </c>
      <c r="F169" s="1">
        <v>995</v>
      </c>
    </row>
    <row r="170" spans="1:6" ht="88.5" customHeight="1">
      <c r="A170" s="14" t="s">
        <v>281</v>
      </c>
      <c r="B170" s="29" t="s">
        <v>218</v>
      </c>
      <c r="C170" s="22">
        <v>2223600</v>
      </c>
      <c r="D170" s="22">
        <f t="shared" si="2"/>
        <v>0</v>
      </c>
      <c r="E170" s="22">
        <v>2223600</v>
      </c>
      <c r="F170" s="4">
        <v>2981</v>
      </c>
    </row>
    <row r="171" spans="1:6" ht="88.5" customHeight="1">
      <c r="A171" s="14" t="s">
        <v>281</v>
      </c>
      <c r="B171" s="29" t="s">
        <v>355</v>
      </c>
      <c r="C171" s="22">
        <v>16258700</v>
      </c>
      <c r="D171" s="22">
        <f t="shared" si="2"/>
        <v>1500000</v>
      </c>
      <c r="E171" s="22">
        <v>17758700</v>
      </c>
      <c r="F171" s="4">
        <v>2982</v>
      </c>
    </row>
    <row r="172" spans="1:6" ht="78">
      <c r="A172" s="14" t="s">
        <v>281</v>
      </c>
      <c r="B172" s="37" t="s">
        <v>255</v>
      </c>
      <c r="C172" s="22">
        <v>10000</v>
      </c>
      <c r="D172" s="22">
        <f t="shared" si="2"/>
        <v>0</v>
      </c>
      <c r="E172" s="22">
        <v>10000</v>
      </c>
      <c r="F172" s="4">
        <v>2904</v>
      </c>
    </row>
    <row r="173" spans="1:6" ht="82.5" customHeight="1">
      <c r="A173" s="14" t="s">
        <v>281</v>
      </c>
      <c r="B173" s="38" t="s">
        <v>265</v>
      </c>
      <c r="C173" s="22">
        <v>66798400</v>
      </c>
      <c r="D173" s="22">
        <f aca="true" t="shared" si="4" ref="D173:D181">E173-C173</f>
        <v>0</v>
      </c>
      <c r="E173" s="22">
        <v>66798400</v>
      </c>
      <c r="F173" s="4">
        <v>2938</v>
      </c>
    </row>
    <row r="174" spans="1:6" ht="67.5" customHeight="1">
      <c r="A174" s="14" t="s">
        <v>281</v>
      </c>
      <c r="B174" s="53" t="s">
        <v>296</v>
      </c>
      <c r="C174" s="22">
        <v>9792300</v>
      </c>
      <c r="D174" s="22">
        <f t="shared" si="4"/>
        <v>0</v>
      </c>
      <c r="E174" s="22">
        <v>9792300</v>
      </c>
      <c r="F174" s="4">
        <v>2930</v>
      </c>
    </row>
    <row r="175" spans="1:6" ht="87" customHeight="1">
      <c r="A175" s="14" t="s">
        <v>281</v>
      </c>
      <c r="B175" s="8" t="s">
        <v>320</v>
      </c>
      <c r="C175" s="22">
        <v>505100</v>
      </c>
      <c r="D175" s="22">
        <f t="shared" si="4"/>
        <v>0</v>
      </c>
      <c r="E175" s="22">
        <v>505100</v>
      </c>
      <c r="F175" s="4">
        <v>2908</v>
      </c>
    </row>
    <row r="176" spans="1:6" ht="133.5" customHeight="1">
      <c r="A176" s="14" t="s">
        <v>281</v>
      </c>
      <c r="B176" s="8" t="s">
        <v>354</v>
      </c>
      <c r="C176" s="22">
        <v>6000000</v>
      </c>
      <c r="D176" s="22">
        <f t="shared" si="4"/>
        <v>0</v>
      </c>
      <c r="E176" s="22">
        <v>6000000</v>
      </c>
      <c r="F176" s="4">
        <v>2919</v>
      </c>
    </row>
    <row r="177" spans="1:6" ht="57" customHeight="1">
      <c r="A177" s="14" t="s">
        <v>281</v>
      </c>
      <c r="B177" s="8" t="s">
        <v>340</v>
      </c>
      <c r="C177" s="22">
        <v>1724000</v>
      </c>
      <c r="D177" s="22">
        <f t="shared" si="4"/>
        <v>194100</v>
      </c>
      <c r="E177" s="22">
        <v>1918100</v>
      </c>
      <c r="F177" s="4">
        <v>2921</v>
      </c>
    </row>
    <row r="178" spans="1:6" ht="84.75" customHeight="1">
      <c r="A178" s="14" t="s">
        <v>281</v>
      </c>
      <c r="B178" s="8" t="s">
        <v>341</v>
      </c>
      <c r="C178" s="22">
        <v>3614300</v>
      </c>
      <c r="D178" s="22">
        <f t="shared" si="4"/>
        <v>0</v>
      </c>
      <c r="E178" s="22">
        <v>3614300</v>
      </c>
      <c r="F178" s="4">
        <v>2929</v>
      </c>
    </row>
    <row r="179" spans="1:6" ht="63" customHeight="1">
      <c r="A179" s="14" t="s">
        <v>281</v>
      </c>
      <c r="B179" s="8" t="s">
        <v>351</v>
      </c>
      <c r="C179" s="22">
        <v>1260000</v>
      </c>
      <c r="D179" s="22">
        <f t="shared" si="4"/>
        <v>0</v>
      </c>
      <c r="E179" s="22">
        <v>1260000</v>
      </c>
      <c r="F179" s="4">
        <v>2922</v>
      </c>
    </row>
    <row r="180" spans="1:6" ht="150" customHeight="1">
      <c r="A180" s="14" t="s">
        <v>281</v>
      </c>
      <c r="B180" s="37" t="s">
        <v>256</v>
      </c>
      <c r="C180" s="22">
        <v>4088471</v>
      </c>
      <c r="D180" s="22">
        <f t="shared" si="4"/>
        <v>0</v>
      </c>
      <c r="E180" s="22">
        <v>4088471</v>
      </c>
      <c r="F180" s="4">
        <v>2975</v>
      </c>
    </row>
    <row r="181" spans="1:6" ht="83.25" customHeight="1">
      <c r="A181" s="14" t="s">
        <v>281</v>
      </c>
      <c r="B181" s="38" t="s">
        <v>356</v>
      </c>
      <c r="C181" s="22">
        <v>400000</v>
      </c>
      <c r="D181" s="22">
        <f t="shared" si="4"/>
        <v>0</v>
      </c>
      <c r="E181" s="22">
        <v>400000</v>
      </c>
      <c r="F181" s="4">
        <v>2990</v>
      </c>
    </row>
    <row r="182" spans="1:5" ht="30.75">
      <c r="A182" s="9" t="s">
        <v>282</v>
      </c>
      <c r="B182" s="7" t="s">
        <v>191</v>
      </c>
      <c r="C182" s="21">
        <f>C183+C184+C185+C186+C187+C197+C202+C204+C205+C206+C207</f>
        <v>269204888.84000003</v>
      </c>
      <c r="D182" s="24">
        <f aca="true" t="shared" si="5" ref="D182:D227">E182-C182</f>
        <v>0</v>
      </c>
      <c r="E182" s="21">
        <f>E183+E184+E185+E186+E187+E197+E202+E204+E205+E206+E207</f>
        <v>269204888.84000003</v>
      </c>
    </row>
    <row r="183" spans="1:5" ht="94.5" customHeight="1" hidden="1">
      <c r="A183" s="10" t="s">
        <v>192</v>
      </c>
      <c r="B183" s="8" t="s">
        <v>193</v>
      </c>
      <c r="C183" s="22">
        <v>0</v>
      </c>
      <c r="D183" s="22">
        <f t="shared" si="5"/>
        <v>0</v>
      </c>
      <c r="E183" s="22">
        <v>0</v>
      </c>
    </row>
    <row r="184" spans="1:5" ht="63" customHeight="1" hidden="1">
      <c r="A184" s="10" t="s">
        <v>80</v>
      </c>
      <c r="B184" s="8" t="s">
        <v>126</v>
      </c>
      <c r="C184" s="22"/>
      <c r="D184" s="22">
        <f t="shared" si="5"/>
        <v>0</v>
      </c>
      <c r="E184" s="22"/>
    </row>
    <row r="185" spans="1:5" ht="47.25" customHeight="1" hidden="1">
      <c r="A185" s="10" t="s">
        <v>81</v>
      </c>
      <c r="B185" s="8" t="s">
        <v>127</v>
      </c>
      <c r="C185" s="22"/>
      <c r="D185" s="22">
        <f t="shared" si="5"/>
        <v>0</v>
      </c>
      <c r="E185" s="22"/>
    </row>
    <row r="186" spans="1:5" ht="63" customHeight="1" hidden="1">
      <c r="A186" s="10" t="s">
        <v>82</v>
      </c>
      <c r="B186" s="8" t="s">
        <v>128</v>
      </c>
      <c r="C186" s="22"/>
      <c r="D186" s="22">
        <f t="shared" si="5"/>
        <v>0</v>
      </c>
      <c r="E186" s="22"/>
    </row>
    <row r="187" spans="1:5" ht="54" customHeight="1">
      <c r="A187" s="14" t="s">
        <v>283</v>
      </c>
      <c r="B187" s="8" t="s">
        <v>130</v>
      </c>
      <c r="C187" s="21">
        <f>C188+C189+C190+C191+C192+C193+C194+C195+C196+C198+C199+C200+C201</f>
        <v>263036188.84</v>
      </c>
      <c r="D187" s="24">
        <f t="shared" si="5"/>
        <v>0</v>
      </c>
      <c r="E187" s="21">
        <f>E188+E189+E190+E191+E192+E193+E194+E195+E196+E198+E199+E200+E201</f>
        <v>263036188.84</v>
      </c>
    </row>
    <row r="188" spans="1:6" ht="186.75">
      <c r="A188" s="14" t="s">
        <v>283</v>
      </c>
      <c r="B188" s="30" t="s">
        <v>238</v>
      </c>
      <c r="C188" s="22">
        <v>247976800</v>
      </c>
      <c r="D188" s="22">
        <f t="shared" si="5"/>
        <v>0</v>
      </c>
      <c r="E188" s="22">
        <v>247976800</v>
      </c>
      <c r="F188" s="1">
        <v>934</v>
      </c>
    </row>
    <row r="189" spans="1:6" ht="198.75" customHeight="1">
      <c r="A189" s="14" t="s">
        <v>283</v>
      </c>
      <c r="B189" s="30" t="s">
        <v>215</v>
      </c>
      <c r="C189" s="22">
        <v>945000</v>
      </c>
      <c r="D189" s="22">
        <f t="shared" si="5"/>
        <v>0</v>
      </c>
      <c r="E189" s="22">
        <v>945000</v>
      </c>
      <c r="F189" s="1">
        <v>937</v>
      </c>
    </row>
    <row r="190" spans="1:6" ht="67.5" customHeight="1">
      <c r="A190" s="14" t="s">
        <v>283</v>
      </c>
      <c r="B190" s="30" t="s">
        <v>241</v>
      </c>
      <c r="C190" s="22">
        <v>59400</v>
      </c>
      <c r="D190" s="22">
        <f t="shared" si="5"/>
        <v>0</v>
      </c>
      <c r="E190" s="22">
        <v>59400</v>
      </c>
      <c r="F190" s="1">
        <v>967</v>
      </c>
    </row>
    <row r="191" spans="1:6" ht="115.5" customHeight="1">
      <c r="A191" s="14" t="s">
        <v>283</v>
      </c>
      <c r="B191" s="8" t="s">
        <v>242</v>
      </c>
      <c r="C191" s="22">
        <v>196900</v>
      </c>
      <c r="D191" s="22">
        <f t="shared" si="5"/>
        <v>0</v>
      </c>
      <c r="E191" s="22">
        <v>196900</v>
      </c>
      <c r="F191" s="1">
        <v>955</v>
      </c>
    </row>
    <row r="192" spans="1:6" ht="131.25" customHeight="1">
      <c r="A192" s="14" t="s">
        <v>283</v>
      </c>
      <c r="B192" s="27" t="s">
        <v>239</v>
      </c>
      <c r="C192" s="22">
        <v>692200</v>
      </c>
      <c r="D192" s="22">
        <f t="shared" si="5"/>
        <v>0</v>
      </c>
      <c r="E192" s="22">
        <v>692200</v>
      </c>
      <c r="F192" s="1">
        <v>940</v>
      </c>
    </row>
    <row r="193" spans="1:6" ht="66" customHeight="1">
      <c r="A193" s="14" t="s">
        <v>283</v>
      </c>
      <c r="B193" s="30" t="s">
        <v>240</v>
      </c>
      <c r="C193" s="22">
        <v>1328000</v>
      </c>
      <c r="D193" s="22">
        <f t="shared" si="5"/>
        <v>0</v>
      </c>
      <c r="E193" s="22">
        <v>1328000</v>
      </c>
      <c r="F193" s="1">
        <v>945</v>
      </c>
    </row>
    <row r="194" spans="1:6" ht="130.5" customHeight="1">
      <c r="A194" s="14" t="s">
        <v>283</v>
      </c>
      <c r="B194" s="8" t="s">
        <v>245</v>
      </c>
      <c r="C194" s="22">
        <v>88600</v>
      </c>
      <c r="D194" s="22">
        <f t="shared" si="5"/>
        <v>0</v>
      </c>
      <c r="E194" s="22">
        <v>88600</v>
      </c>
      <c r="F194" s="1">
        <v>2962</v>
      </c>
    </row>
    <row r="195" spans="1:6" ht="66.75" customHeight="1">
      <c r="A195" s="14" t="s">
        <v>283</v>
      </c>
      <c r="B195" s="8" t="s">
        <v>244</v>
      </c>
      <c r="C195" s="22">
        <v>56200</v>
      </c>
      <c r="D195" s="22">
        <f t="shared" si="5"/>
        <v>0</v>
      </c>
      <c r="E195" s="22">
        <v>56200</v>
      </c>
      <c r="F195" s="1">
        <v>949</v>
      </c>
    </row>
    <row r="196" spans="1:6" ht="111.75" customHeight="1">
      <c r="A196" s="14" t="s">
        <v>283</v>
      </c>
      <c r="B196" s="8" t="s">
        <v>235</v>
      </c>
      <c r="C196" s="22">
        <v>1822300</v>
      </c>
      <c r="D196" s="22">
        <f t="shared" si="5"/>
        <v>0</v>
      </c>
      <c r="E196" s="22">
        <v>1822300</v>
      </c>
      <c r="F196" s="1">
        <v>2969</v>
      </c>
    </row>
    <row r="197" spans="1:5" ht="78.75" customHeight="1" hidden="1">
      <c r="A197" s="10" t="s">
        <v>83</v>
      </c>
      <c r="B197" s="8" t="s">
        <v>129</v>
      </c>
      <c r="C197" s="22"/>
      <c r="D197" s="22">
        <f t="shared" si="5"/>
        <v>0</v>
      </c>
      <c r="E197" s="22"/>
    </row>
    <row r="198" spans="1:6" ht="66" customHeight="1">
      <c r="A198" s="14" t="s">
        <v>283</v>
      </c>
      <c r="B198" s="8" t="s">
        <v>236</v>
      </c>
      <c r="C198" s="22">
        <v>1586788.84</v>
      </c>
      <c r="D198" s="22">
        <f t="shared" si="5"/>
        <v>0</v>
      </c>
      <c r="E198" s="22">
        <v>1586788.84</v>
      </c>
      <c r="F198" s="1">
        <v>936</v>
      </c>
    </row>
    <row r="199" spans="1:6" ht="103.5" customHeight="1">
      <c r="A199" s="10" t="s">
        <v>283</v>
      </c>
      <c r="B199" s="8" t="s">
        <v>234</v>
      </c>
      <c r="C199" s="22">
        <v>6676900</v>
      </c>
      <c r="D199" s="22">
        <f t="shared" si="5"/>
        <v>0</v>
      </c>
      <c r="E199" s="22">
        <v>6676900</v>
      </c>
      <c r="F199" s="1">
        <v>0</v>
      </c>
    </row>
    <row r="200" spans="1:6" ht="68.25" customHeight="1">
      <c r="A200" s="14" t="s">
        <v>283</v>
      </c>
      <c r="B200" s="8" t="s">
        <v>243</v>
      </c>
      <c r="C200" s="22">
        <v>391500</v>
      </c>
      <c r="D200" s="22">
        <f t="shared" si="5"/>
        <v>0</v>
      </c>
      <c r="E200" s="22">
        <v>391500</v>
      </c>
      <c r="F200" s="1">
        <v>2941</v>
      </c>
    </row>
    <row r="201" spans="1:6" ht="165" customHeight="1">
      <c r="A201" s="14" t="s">
        <v>283</v>
      </c>
      <c r="B201" s="8" t="s">
        <v>220</v>
      </c>
      <c r="C201" s="22">
        <v>1215600</v>
      </c>
      <c r="D201" s="22">
        <f t="shared" si="5"/>
        <v>0</v>
      </c>
      <c r="E201" s="22">
        <v>1215600</v>
      </c>
      <c r="F201" s="1">
        <v>942</v>
      </c>
    </row>
    <row r="202" spans="1:5" ht="117.75" customHeight="1">
      <c r="A202" s="14" t="s">
        <v>284</v>
      </c>
      <c r="B202" s="8" t="s">
        <v>194</v>
      </c>
      <c r="C202" s="24">
        <f>C203</f>
        <v>3822200</v>
      </c>
      <c r="D202" s="24">
        <f t="shared" si="5"/>
        <v>0</v>
      </c>
      <c r="E202" s="24">
        <f>E203</f>
        <v>3822200</v>
      </c>
    </row>
    <row r="203" spans="1:6" ht="117" customHeight="1">
      <c r="A203" s="14" t="s">
        <v>284</v>
      </c>
      <c r="B203" s="30" t="s">
        <v>237</v>
      </c>
      <c r="C203" s="22">
        <v>3822200</v>
      </c>
      <c r="D203" s="22">
        <f t="shared" si="5"/>
        <v>0</v>
      </c>
      <c r="E203" s="22">
        <v>3822200</v>
      </c>
      <c r="F203" s="1">
        <v>2935</v>
      </c>
    </row>
    <row r="204" spans="1:6" ht="46.5" hidden="1">
      <c r="A204" s="14" t="s">
        <v>285</v>
      </c>
      <c r="B204" s="8" t="s">
        <v>248</v>
      </c>
      <c r="C204" s="22">
        <v>0</v>
      </c>
      <c r="D204" s="22">
        <f>E204-C204</f>
        <v>0</v>
      </c>
      <c r="E204" s="22">
        <v>0</v>
      </c>
      <c r="F204" s="1">
        <v>365</v>
      </c>
    </row>
    <row r="205" spans="1:6" ht="69.75" customHeight="1">
      <c r="A205" s="10" t="s">
        <v>286</v>
      </c>
      <c r="B205" s="8" t="s">
        <v>219</v>
      </c>
      <c r="C205" s="22">
        <v>10400</v>
      </c>
      <c r="D205" s="22">
        <f>E205-C205</f>
        <v>0</v>
      </c>
      <c r="E205" s="22">
        <v>10400</v>
      </c>
      <c r="F205" s="1" t="s">
        <v>357</v>
      </c>
    </row>
    <row r="206" spans="1:6" ht="63.75" customHeight="1">
      <c r="A206" s="14" t="s">
        <v>287</v>
      </c>
      <c r="B206" s="31" t="s">
        <v>246</v>
      </c>
      <c r="C206" s="22">
        <v>2064200</v>
      </c>
      <c r="D206" s="22">
        <f t="shared" si="5"/>
        <v>0</v>
      </c>
      <c r="E206" s="22">
        <v>2064200</v>
      </c>
      <c r="F206" s="1">
        <v>200</v>
      </c>
    </row>
    <row r="207" spans="1:6" ht="98.25" customHeight="1">
      <c r="A207" s="14" t="s">
        <v>288</v>
      </c>
      <c r="B207" s="32" t="s">
        <v>247</v>
      </c>
      <c r="C207" s="22">
        <v>271900</v>
      </c>
      <c r="D207" s="22">
        <f t="shared" si="5"/>
        <v>0</v>
      </c>
      <c r="E207" s="22">
        <v>271900</v>
      </c>
      <c r="F207" s="1" t="s">
        <v>221</v>
      </c>
    </row>
    <row r="208" spans="1:5" ht="23.25" customHeight="1">
      <c r="A208" s="10" t="s">
        <v>315</v>
      </c>
      <c r="B208" s="7" t="s">
        <v>195</v>
      </c>
      <c r="C208" s="33">
        <f>C209+C210+C214</f>
        <v>53711946.79</v>
      </c>
      <c r="D208" s="36">
        <f t="shared" si="5"/>
        <v>11330800</v>
      </c>
      <c r="E208" s="33">
        <f>E209+E210+E214</f>
        <v>65042746.79</v>
      </c>
    </row>
    <row r="209" spans="1:5" ht="94.5" customHeight="1">
      <c r="A209" s="10" t="s">
        <v>303</v>
      </c>
      <c r="B209" s="54" t="s">
        <v>304</v>
      </c>
      <c r="C209" s="35">
        <v>900</v>
      </c>
      <c r="D209" s="35">
        <f t="shared" si="5"/>
        <v>0</v>
      </c>
      <c r="E209" s="35">
        <v>900</v>
      </c>
    </row>
    <row r="210" spans="1:5" ht="107.25" customHeight="1">
      <c r="A210" s="10" t="s">
        <v>343</v>
      </c>
      <c r="B210" s="55" t="s">
        <v>342</v>
      </c>
      <c r="C210" s="36">
        <f>C211+C212+C213</f>
        <v>43711046.79</v>
      </c>
      <c r="D210" s="36">
        <f t="shared" si="5"/>
        <v>11330800</v>
      </c>
      <c r="E210" s="36">
        <f>E211+E212+E213</f>
        <v>55041846.79</v>
      </c>
    </row>
    <row r="211" spans="1:6" ht="104.25" customHeight="1">
      <c r="A211" s="10" t="s">
        <v>343</v>
      </c>
      <c r="B211" s="55" t="s">
        <v>345</v>
      </c>
      <c r="C211" s="35">
        <v>15663684.21</v>
      </c>
      <c r="D211" s="35">
        <f t="shared" si="5"/>
        <v>0</v>
      </c>
      <c r="E211" s="35">
        <v>15663684.21</v>
      </c>
      <c r="F211" s="1" t="s">
        <v>332</v>
      </c>
    </row>
    <row r="212" spans="1:6" ht="107.25" customHeight="1">
      <c r="A212" s="10" t="s">
        <v>343</v>
      </c>
      <c r="B212" s="55" t="s">
        <v>346</v>
      </c>
      <c r="C212" s="35">
        <v>12881262.58</v>
      </c>
      <c r="D212" s="35">
        <f t="shared" si="5"/>
        <v>0</v>
      </c>
      <c r="E212" s="35">
        <v>12881262.58</v>
      </c>
      <c r="F212" s="1" t="s">
        <v>344</v>
      </c>
    </row>
    <row r="213" spans="1:6" ht="120" customHeight="1">
      <c r="A213" s="10" t="s">
        <v>343</v>
      </c>
      <c r="B213" s="56" t="s">
        <v>347</v>
      </c>
      <c r="C213" s="35">
        <v>15166100</v>
      </c>
      <c r="D213" s="35">
        <f t="shared" si="5"/>
        <v>11330800</v>
      </c>
      <c r="E213" s="35">
        <v>26496900</v>
      </c>
      <c r="F213" s="1">
        <v>2972</v>
      </c>
    </row>
    <row r="214" spans="1:6" ht="54.75" customHeight="1">
      <c r="A214" s="10" t="s">
        <v>349</v>
      </c>
      <c r="B214" s="55" t="s">
        <v>350</v>
      </c>
      <c r="C214" s="35">
        <v>10000000</v>
      </c>
      <c r="D214" s="35">
        <f t="shared" si="5"/>
        <v>0</v>
      </c>
      <c r="E214" s="35">
        <v>10000000</v>
      </c>
      <c r="F214" s="1" t="s">
        <v>348</v>
      </c>
    </row>
    <row r="215" spans="1:5" ht="30.75" hidden="1">
      <c r="A215" s="9" t="s">
        <v>4</v>
      </c>
      <c r="B215" s="50" t="s">
        <v>161</v>
      </c>
      <c r="C215" s="33">
        <f>C216</f>
        <v>0</v>
      </c>
      <c r="D215" s="35">
        <f t="shared" si="5"/>
        <v>0</v>
      </c>
      <c r="E215" s="33">
        <f>E216</f>
        <v>0</v>
      </c>
    </row>
    <row r="216" spans="1:5" ht="30.75" hidden="1">
      <c r="A216" s="10" t="s">
        <v>313</v>
      </c>
      <c r="B216" s="8" t="s">
        <v>162</v>
      </c>
      <c r="C216" s="35"/>
      <c r="D216" s="35">
        <f t="shared" si="5"/>
        <v>0</v>
      </c>
      <c r="E216" s="35"/>
    </row>
    <row r="217" spans="1:5" ht="105" customHeight="1">
      <c r="A217" s="9" t="s">
        <v>122</v>
      </c>
      <c r="B217" s="49" t="s">
        <v>172</v>
      </c>
      <c r="C217" s="33">
        <f>C218+C219+C220+C221+C223+C224</f>
        <v>203283.81</v>
      </c>
      <c r="D217" s="35">
        <f t="shared" si="5"/>
        <v>0</v>
      </c>
      <c r="E217" s="33">
        <f>E218+E219+E220+E221+E223+E224</f>
        <v>203283.81</v>
      </c>
    </row>
    <row r="218" spans="1:5" ht="78" hidden="1">
      <c r="A218" s="10" t="s">
        <v>314</v>
      </c>
      <c r="B218" s="8" t="s">
        <v>157</v>
      </c>
      <c r="C218" s="35"/>
      <c r="D218" s="35">
        <f t="shared" si="5"/>
        <v>0</v>
      </c>
      <c r="E218" s="35"/>
    </row>
    <row r="219" spans="1:5" ht="78" hidden="1">
      <c r="A219" s="10" t="s">
        <v>300</v>
      </c>
      <c r="B219" s="8" t="s">
        <v>10</v>
      </c>
      <c r="C219" s="35"/>
      <c r="D219" s="35">
        <f t="shared" si="5"/>
        <v>0</v>
      </c>
      <c r="E219" s="35"/>
    </row>
    <row r="220" spans="1:5" ht="46.5">
      <c r="A220" s="10" t="s">
        <v>302</v>
      </c>
      <c r="B220" s="8" t="s">
        <v>158</v>
      </c>
      <c r="C220" s="35">
        <v>113.01</v>
      </c>
      <c r="D220" s="35">
        <f t="shared" si="5"/>
        <v>0</v>
      </c>
      <c r="E220" s="35">
        <v>113.01</v>
      </c>
    </row>
    <row r="221" spans="1:5" ht="46.5" hidden="1">
      <c r="A221" s="10" t="s">
        <v>301</v>
      </c>
      <c r="B221" s="8" t="s">
        <v>158</v>
      </c>
      <c r="C221" s="35"/>
      <c r="D221" s="35">
        <f t="shared" si="5"/>
        <v>0</v>
      </c>
      <c r="E221" s="35"/>
    </row>
    <row r="222" spans="1:5" ht="46.5" hidden="1">
      <c r="A222" s="10" t="s">
        <v>300</v>
      </c>
      <c r="B222" s="8" t="s">
        <v>159</v>
      </c>
      <c r="C222" s="35"/>
      <c r="D222" s="35">
        <f t="shared" si="5"/>
        <v>0</v>
      </c>
      <c r="E222" s="35"/>
    </row>
    <row r="223" spans="1:5" ht="46.5" hidden="1">
      <c r="A223" s="10" t="s">
        <v>299</v>
      </c>
      <c r="B223" s="8" t="s">
        <v>160</v>
      </c>
      <c r="C223" s="35"/>
      <c r="D223" s="35">
        <f t="shared" si="5"/>
        <v>0</v>
      </c>
      <c r="E223" s="35"/>
    </row>
    <row r="224" spans="1:5" ht="78">
      <c r="A224" s="10" t="s">
        <v>297</v>
      </c>
      <c r="B224" s="8" t="s">
        <v>298</v>
      </c>
      <c r="C224" s="35">
        <v>203170.8</v>
      </c>
      <c r="D224" s="35">
        <f t="shared" si="5"/>
        <v>0</v>
      </c>
      <c r="E224" s="35">
        <v>203170.8</v>
      </c>
    </row>
    <row r="225" spans="1:5" ht="52.5">
      <c r="A225" s="9" t="s">
        <v>123</v>
      </c>
      <c r="B225" s="49" t="s">
        <v>11</v>
      </c>
      <c r="C225" s="33">
        <f>C226</f>
        <v>-198151.88</v>
      </c>
      <c r="D225" s="36">
        <f t="shared" si="5"/>
        <v>0</v>
      </c>
      <c r="E225" s="33">
        <f>E226</f>
        <v>-198151.88</v>
      </c>
    </row>
    <row r="226" spans="1:5" ht="68.25" customHeight="1">
      <c r="A226" s="10" t="s">
        <v>294</v>
      </c>
      <c r="B226" s="8" t="s">
        <v>295</v>
      </c>
      <c r="C226" s="34">
        <v>-198151.88</v>
      </c>
      <c r="D226" s="35">
        <f t="shared" si="5"/>
        <v>0</v>
      </c>
      <c r="E226" s="34">
        <v>-198151.88</v>
      </c>
    </row>
    <row r="227" spans="1:5" ht="15">
      <c r="A227" s="9"/>
      <c r="B227" s="7" t="s">
        <v>163</v>
      </c>
      <c r="C227" s="33">
        <f>C11+C128</f>
        <v>997978071.97</v>
      </c>
      <c r="D227" s="36">
        <f t="shared" si="5"/>
        <v>68746887</v>
      </c>
      <c r="E227" s="33">
        <f>E11+E128</f>
        <v>1066724958.97</v>
      </c>
    </row>
    <row r="237" ht="18">
      <c r="D237" s="46"/>
    </row>
  </sheetData>
  <sheetProtection/>
  <mergeCells count="2">
    <mergeCell ref="A8:E8"/>
    <mergeCell ref="D2:E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2019-11-13T03:59:25Z</cp:lastPrinted>
  <dcterms:created xsi:type="dcterms:W3CDTF">1996-10-08T23:32:33Z</dcterms:created>
  <dcterms:modified xsi:type="dcterms:W3CDTF">2019-11-18T08:21:51Z</dcterms:modified>
  <cp:category/>
  <cp:version/>
  <cp:contentType/>
  <cp:contentStatus/>
</cp:coreProperties>
</file>