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1-2022" sheetId="1" r:id="rId1"/>
  </sheets>
  <definedNames>
    <definedName name="_xlnm.Print_Area" localSheetId="0">'2021-2022'!$A$1:$J$232</definedName>
  </definedNames>
  <calcPr fullCalcOnLoad="1"/>
</workbook>
</file>

<file path=xl/sharedStrings.xml><?xml version="1.0" encoding="utf-8"?>
<sst xmlns="http://schemas.openxmlformats.org/spreadsheetml/2006/main" count="451" uniqueCount="398">
  <si>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</si>
  <si>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</si>
  <si>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</si>
  <si>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</si>
  <si>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</si>
  <si>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</si>
  <si>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</si>
  <si>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</si>
  <si>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</si>
  <si>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</si>
  <si>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</si>
  <si>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</si>
  <si>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</si>
  <si>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</si>
  <si>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</si>
  <si>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</si>
  <si>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</si>
  <si>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</si>
  <si>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</si>
  <si>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</si>
  <si>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</si>
  <si>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</si>
  <si>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</si>
  <si>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</si>
  <si>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</si>
  <si>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</si>
  <si>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</si>
  <si>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</si>
  <si>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</si>
  <si>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</si>
  <si>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</si>
  <si>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</si>
  <si>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</si>
  <si>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</si>
  <si>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</si>
  <si>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</si>
  <si>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</si>
  <si>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</si>
  <si>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</si>
  <si>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</si>
  <si>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</si>
  <si>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</si>
  <si>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</si>
  <si>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</si>
  <si>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</si>
  <si>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</si>
  <si>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</si>
  <si>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</si>
  <si>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</si>
  <si>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</si>
  <si>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</si>
  <si>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</si>
  <si>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</si>
  <si>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</si>
  <si>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</si>
  <si>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</si>
  <si>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</si>
  <si>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</si>
  <si>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</si>
  <si>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</si>
  <si>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</si>
  <si>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</si>
  <si>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</si>
  <si>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</si>
  <si>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</si>
  <si>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</si>
  <si>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</si>
  <si>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</si>
  <si>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</si>
  <si>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</si>
  <si>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</si>
  <si>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</si>
  <si>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</si>
  <si>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</si>
  <si>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</si>
  <si>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</si>
  <si>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</si>
  <si>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</si>
  <si>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</si>
  <si>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</si>
  <si>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</si>
  <si>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</si>
  <si>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</si>
  <si>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</si>
  <si>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</si>
  <si>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</si>
  <si>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</si>
  <si>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</si>
  <si>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</si>
  <si>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</si>
  <si>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</si>
  <si>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</si>
  <si>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</si>
  <si>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</si>
  <si>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</si>
  <si>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</si>
  <si>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092 2 02 03999 05 0000 151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</si>
  <si>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</si>
  <si>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</si>
  <si>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</si>
  <si>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</si>
  <si>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</si>
  <si>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</si>
  <si>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</si>
  <si>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</si>
  <si>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</si>
  <si>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</si>
  <si>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</si>
  <si>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</si>
  <si>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</si>
  <si>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</si>
  <si>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</si>
  <si>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</si>
  <si>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</si>
  <si>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</si>
  <si>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</si>
  <si>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</si>
  <si>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</si>
  <si>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</si>
  <si>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</si>
  <si>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</si>
  <si>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</si>
  <si>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</si>
  <si>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</si>
  <si>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</si>
  <si>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</si>
  <si>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</si>
  <si>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</si>
  <si>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</si>
  <si>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</si>
  <si>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</si>
  <si>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</si>
  <si>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</si>
  <si>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</si>
  <si>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</si>
  <si>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</si>
  <si>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</si>
  <si>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</si>
  <si>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</si>
  <si>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</si>
  <si>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</si>
  <si>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</si>
  <si>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</si>
  <si>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</si>
  <si>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</si>
  <si>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</si>
  <si>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</si>
  <si>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</si>
  <si>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</si>
  <si>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</si>
  <si>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</si>
  <si>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</si>
  <si>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</si>
  <si>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</si>
  <si>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</si>
  <si>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</si>
  <si>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</si>
  <si>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</si>
  <si>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</si>
  <si>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</si>
  <si>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</si>
  <si>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</si>
  <si>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</si>
  <si>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</si>
  <si>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</si>
  <si>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</si>
  <si>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</si>
  <si>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</si>
  <si>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</si>
  <si>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</si>
  <si>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</si>
  <si>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</si>
  <si>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</si>
  <si>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</si>
  <si>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</si>
  <si>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</si>
  <si>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</si>
  <si>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</si>
  <si>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</si>
  <si>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</si>
  <si>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</si>
  <si>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</si>
  <si>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</si>
  <si>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</si>
  <si>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</si>
  <si>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</si>
  <si>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</si>
  <si>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</si>
  <si>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</si>
  <si>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</si>
  <si>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</si>
  <si>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</si>
  <si>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</si>
  <si>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</si>
  <si>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</si>
  <si>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</si>
  <si>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</si>
  <si>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</si>
  <si>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</si>
  <si>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</si>
  <si>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</si>
  <si>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</si>
  <si>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</si>
  <si>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</si>
  <si>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</si>
  <si>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</si>
  <si>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</si>
  <si>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</si>
  <si>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</si>
  <si>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</si>
  <si>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</si>
  <si>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</si>
  <si>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</si>
  <si>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</si>
  <si>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</si>
  <si>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</si>
  <si>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</si>
  <si>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</si>
  <si>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</si>
  <si>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</si>
  <si>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</si>
  <si>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</si>
  <si>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</si>
  <si>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</si>
  <si>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</si>
  <si>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</si>
  <si>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</si>
  <si>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</si>
  <si>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</si>
  <si>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</si>
  <si>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</si>
  <si>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</si>
  <si>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</si>
  <si>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</si>
  <si>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</si>
  <si>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</si>
  <si>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</si>
  <si>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</si>
  <si>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</si>
  <si>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</si>
  <si>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</si>
  <si>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</si>
  <si>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</si>
  <si>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</si>
  <si>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</si>
  <si>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</si>
  <si>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</si>
  <si>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</si>
  <si>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</si>
  <si>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</si>
  <si>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</si>
  <si>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</si>
  <si>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</si>
  <si>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</si>
  <si>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</si>
  <si>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</si>
  <si>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</si>
  <si>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092 2 02 04089 05 0000 151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</si>
  <si>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</si>
  <si>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</si>
  <si>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</si>
  <si>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</si>
  <si>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</si>
  <si>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</si>
  <si>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</si>
  <si>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</si>
  <si>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</si>
  <si>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</si>
  <si>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</si>
  <si>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</si>
  <si>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</si>
  <si>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</si>
  <si>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</si>
  <si>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</si>
  <si>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</si>
  <si>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</si>
  <si>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</si>
  <si>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</si>
  <si>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092 2 02 40000 00 0000 151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</si>
  <si>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</si>
  <si>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</si>
  <si>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</si>
  <si>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</si>
  <si>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</si>
  <si>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</si>
  <si>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</si>
  <si>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</si>
  <si>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</si>
  <si>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</si>
  <si>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</si>
  <si>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</si>
  <si>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</si>
  <si>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</si>
  <si>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</si>
  <si>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</si>
  <si>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</si>
  <si>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</si>
  <si>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</si>
  <si>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</si>
  <si>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</si>
  <si>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</si>
  <si>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</si>
  <si>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</si>
  <si>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</si>
  <si>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</si>
  <si>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</si>
  <si>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</si>
  <si>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</si>
  <si>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</si>
  <si>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</si>
  <si>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</si>
  <si>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</si>
  <si>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</si>
  <si>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</si>
  <si>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</si>
  <si>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</si>
  <si>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</si>
  <si>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</si>
  <si>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</si>
  <si>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</si>
  <si>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</si>
  <si>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</si>
  <si>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</si>
  <si>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</si>
  <si>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</si>
  <si>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</si>
  <si>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</si>
  <si>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</si>
  <si>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</si>
  <si>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</si>
  <si>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</si>
  <si>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</si>
  <si>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</si>
  <si>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</si>
  <si>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</si>
  <si>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</si>
  <si>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</si>
  <si>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</si>
  <si>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</si>
  <si>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</si>
  <si>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</si>
  <si>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</si>
  <si>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</si>
  <si>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</si>
  <si>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</si>
  <si>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</si>
  <si>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</si>
  <si>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</si>
  <si>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</si>
  <si>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</si>
  <si>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</si>
  <si>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</si>
  <si>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</si>
  <si>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</si>
  <si>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</si>
  <si>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</si>
  <si>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</si>
  <si>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</si>
  <si>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</si>
  <si>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</si>
  <si>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</si>
  <si>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</si>
  <si>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Объем поступления доходов в местный бюджет в 2021 и 2022 годах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</si>
  <si>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</si>
  <si>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</si>
  <si>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</si>
  <si>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</si>
  <si>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</si>
  <si>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</si>
  <si>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</si>
  <si>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</si>
  <si>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</si>
  <si>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</si>
  <si>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</si>
  <si>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</si>
  <si>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</si>
  <si>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</si>
  <si>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</si>
  <si>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</si>
  <si>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</si>
  <si>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</si>
  <si>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</si>
  <si>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Е-04</t>
  </si>
  <si>
    <t>092 2 02 25159 05 0000 150</t>
  </si>
  <si>
    <t>092 2 02 25299 05 0000 150</t>
  </si>
  <si>
    <t xml:space="preserve">                                 Приложение 7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</si>
  <si>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</si>
  <si>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</si>
  <si>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</si>
  <si>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</si>
  <si>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</si>
  <si>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</si>
  <si>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</si>
  <si>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</si>
  <si>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</si>
  <si>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</si>
  <si>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</si>
  <si>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Приложение 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</si>
</sst>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2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4" fontId="5" fillId="34" borderId="11" xfId="0" applyNumberFormat="1" applyFont="1" applyFill="1" applyBorder="1" applyAlignment="1">
      <alignment vertical="center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49" fontId="50" fillId="0" borderId="1" xfId="33" applyFont="1" applyFill="1" applyProtection="1">
      <alignment horizontal="left" wrapText="1"/>
      <protection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center" wrapText="1"/>
    </xf>
    <xf numFmtId="0" fontId="7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4"/>
  <sheetViews>
    <sheetView tabSelected="1" view="pageBreakPreview" zoomScaleNormal="78" zoomScaleSheetLayoutView="100" zoomScalePageLayoutView="0" workbookViewId="0" topLeftCell="A12">
      <selection activeCell="A16" sqref="A16"/>
    </sheetView>
  </sheetViews>
  <sheetFormatPr defaultColWidth="9.140625" defaultRowHeight="12.75"/>
  <cols>
    <col min="1" max="1" width="28.28125" style="1" customWidth="1"/>
    <col min="2" max="2" width="49.140625" style="1" customWidth="1"/>
    <col min="3" max="3" width="19.57421875" style="2" hidden="1" customWidth="1"/>
    <col min="4" max="4" width="17.57421875" style="2" customWidth="1"/>
    <col min="5" max="5" width="21.8515625" style="3" customWidth="1"/>
    <col min="6" max="6" width="19.57421875" style="3" customWidth="1"/>
    <col min="7" max="7" width="16.421875" style="3" hidden="1" customWidth="1"/>
    <col min="8" max="8" width="20.140625" style="3" hidden="1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customWidth="1"/>
    <col min="14" max="16384" width="8.8515625" style="2" customWidth="1"/>
  </cols>
  <sheetData>
    <row r="1" spans="3:5" ht="12.75" customHeight="1" hidden="1">
      <c r="C1" s="2" t="s">
        <v>53</v>
      </c>
      <c r="E1" s="3" t="s">
        <v>53</v>
      </c>
    </row>
    <row r="2" spans="3:5" ht="12.75" customHeight="1" hidden="1">
      <c r="C2" s="2" t="s">
        <v>211</v>
      </c>
      <c r="E2" s="3" t="s">
        <v>211</v>
      </c>
    </row>
    <row r="3" spans="3:8" ht="12.75" customHeight="1" hidden="1">
      <c r="C3" s="4"/>
      <c r="D3" s="61"/>
      <c r="E3" s="61" t="s">
        <v>212</v>
      </c>
      <c r="F3" s="61"/>
      <c r="G3" s="61"/>
      <c r="H3" s="61"/>
    </row>
    <row r="4" spans="3:5" ht="15" customHeight="1" hidden="1">
      <c r="C4" s="2" t="s">
        <v>162</v>
      </c>
      <c r="E4" s="3" t="s">
        <v>162</v>
      </c>
    </row>
    <row r="5" spans="3:5" ht="15" customHeight="1" hidden="1">
      <c r="C5" s="2" t="s">
        <v>197</v>
      </c>
      <c r="E5" s="3" t="s">
        <v>197</v>
      </c>
    </row>
    <row r="6" ht="12.75" customHeight="1" hidden="1"/>
    <row r="7" spans="4:8" ht="18" customHeight="1" hidden="1">
      <c r="D7" s="63" t="s">
        <v>229</v>
      </c>
      <c r="E7" s="65"/>
      <c r="F7" s="65"/>
      <c r="G7" s="65"/>
      <c r="H7" s="65"/>
    </row>
    <row r="8" spans="4:8" ht="13.5" customHeight="1" hidden="1">
      <c r="D8" s="63" t="s">
        <v>230</v>
      </c>
      <c r="E8" s="65"/>
      <c r="F8" s="65"/>
      <c r="G8" s="65"/>
      <c r="H8" s="65"/>
    </row>
    <row r="9" spans="4:8" ht="13.5" customHeight="1" hidden="1">
      <c r="D9" s="63" t="s">
        <v>231</v>
      </c>
      <c r="E9" s="65"/>
      <c r="F9" s="65"/>
      <c r="G9" s="65"/>
      <c r="H9" s="65"/>
    </row>
    <row r="10" spans="4:8" ht="13.5" customHeight="1" hidden="1">
      <c r="D10" s="63" t="s">
        <v>162</v>
      </c>
      <c r="E10" s="65"/>
      <c r="F10" s="65"/>
      <c r="G10" s="65"/>
      <c r="H10" s="65"/>
    </row>
    <row r="11" spans="4:8" ht="13.5" customHeight="1" hidden="1">
      <c r="D11" s="64" t="s">
        <v>232</v>
      </c>
      <c r="E11" s="65"/>
      <c r="F11" s="65"/>
      <c r="G11" s="65"/>
      <c r="H11" s="65"/>
    </row>
    <row r="12" spans="4:8" ht="0.75" customHeight="1">
      <c r="D12" s="5"/>
      <c r="E12" s="63" t="s">
        <v>233</v>
      </c>
      <c r="F12" s="63"/>
      <c r="G12" s="63"/>
      <c r="H12" s="63"/>
    </row>
    <row r="13" spans="4:8" ht="0.75" customHeight="1">
      <c r="D13" s="5"/>
      <c r="E13" s="6"/>
      <c r="F13" s="6"/>
      <c r="G13" s="6"/>
      <c r="H13" s="6"/>
    </row>
    <row r="14" spans="4:8" ht="24.75" customHeight="1" hidden="1">
      <c r="D14" s="5"/>
      <c r="E14" s="6"/>
      <c r="F14" s="6"/>
      <c r="G14" s="6"/>
      <c r="H14" s="6"/>
    </row>
    <row r="15" spans="1:8" s="57" customFormat="1" ht="24.75" customHeight="1">
      <c r="A15" s="1"/>
      <c r="B15" s="1"/>
      <c r="D15" s="59"/>
      <c r="E15" s="4"/>
      <c r="F15" s="4" t="s">
        <v>397</v>
      </c>
      <c r="G15" s="58"/>
      <c r="H15" s="58"/>
    </row>
    <row r="16" spans="1:8" s="57" customFormat="1" ht="53.25" customHeight="1">
      <c r="A16" s="1"/>
      <c r="B16" s="1"/>
      <c r="D16" s="59"/>
      <c r="E16" s="66" t="s">
        <v>396</v>
      </c>
      <c r="F16" s="66"/>
      <c r="G16" s="58"/>
      <c r="H16" s="58"/>
    </row>
    <row r="17" spans="1:8" s="57" customFormat="1" ht="16.5" customHeight="1">
      <c r="A17" s="1"/>
      <c r="B17" s="1"/>
      <c r="D17" s="59"/>
      <c r="E17" s="60"/>
      <c r="F17" s="60"/>
      <c r="G17" s="58"/>
      <c r="H17" s="58"/>
    </row>
    <row r="18" spans="4:8" ht="15" customHeight="1">
      <c r="D18" s="7"/>
      <c r="E18" s="2"/>
      <c r="F18" s="4" t="s">
        <v>385</v>
      </c>
      <c r="G18" s="2"/>
      <c r="H18" s="4"/>
    </row>
    <row r="19" spans="5:9" ht="15" customHeight="1">
      <c r="E19" s="2" t="s">
        <v>386</v>
      </c>
      <c r="F19" s="2"/>
      <c r="G19" s="2"/>
      <c r="H19" s="2"/>
      <c r="I19" s="4"/>
    </row>
    <row r="20" spans="5:8" ht="15" customHeight="1">
      <c r="E20" s="2"/>
      <c r="F20" s="4" t="s">
        <v>353</v>
      </c>
      <c r="G20" s="2"/>
      <c r="H20" s="4" t="s">
        <v>353</v>
      </c>
    </row>
    <row r="21" spans="5:8" ht="15" customHeight="1">
      <c r="E21" s="2"/>
      <c r="F21" s="8" t="s">
        <v>363</v>
      </c>
      <c r="G21" s="2"/>
      <c r="H21" s="8" t="s">
        <v>363</v>
      </c>
    </row>
    <row r="22" spans="4:8" ht="0.75" customHeight="1">
      <c r="D22" s="5"/>
      <c r="E22" s="6"/>
      <c r="F22" s="6"/>
      <c r="G22" s="6"/>
      <c r="H22" s="6"/>
    </row>
    <row r="23" spans="1:16" ht="31.5" customHeight="1">
      <c r="A23" s="62" t="s">
        <v>362</v>
      </c>
      <c r="B23" s="62"/>
      <c r="C23" s="62"/>
      <c r="D23" s="62"/>
      <c r="E23" s="62"/>
      <c r="F23" s="62"/>
      <c r="G23" s="62"/>
      <c r="H23" s="62"/>
      <c r="N23" s="5"/>
      <c r="O23" s="4"/>
      <c r="P23" s="4"/>
    </row>
    <row r="24" spans="1:16" ht="48" customHeight="1">
      <c r="A24" s="9" t="s">
        <v>214</v>
      </c>
      <c r="B24" s="9" t="s">
        <v>215</v>
      </c>
      <c r="C24" s="10" t="s">
        <v>299</v>
      </c>
      <c r="D24" s="11" t="s">
        <v>300</v>
      </c>
      <c r="E24" s="10" t="s">
        <v>301</v>
      </c>
      <c r="F24" s="10" t="s">
        <v>364</v>
      </c>
      <c r="G24" s="11" t="s">
        <v>365</v>
      </c>
      <c r="H24" s="10" t="s">
        <v>366</v>
      </c>
      <c r="M24" s="5"/>
      <c r="N24" s="7"/>
      <c r="O24" s="7"/>
      <c r="P24" s="4"/>
    </row>
    <row r="25" spans="1:8" ht="12.75">
      <c r="A25" s="10">
        <v>1</v>
      </c>
      <c r="B25" s="10">
        <v>2</v>
      </c>
      <c r="C25" s="12">
        <v>4</v>
      </c>
      <c r="D25" s="13">
        <v>3</v>
      </c>
      <c r="E25" s="11">
        <v>3</v>
      </c>
      <c r="F25" s="11"/>
      <c r="G25" s="11"/>
      <c r="H25" s="11">
        <v>4</v>
      </c>
    </row>
    <row r="26" spans="1:8" ht="30.75">
      <c r="A26" s="14" t="s">
        <v>33</v>
      </c>
      <c r="B26" s="15" t="s">
        <v>216</v>
      </c>
      <c r="C26" s="16">
        <f>C27+C68</f>
        <v>139579000</v>
      </c>
      <c r="D26" s="17">
        <f>E26-C26</f>
        <v>0</v>
      </c>
      <c r="E26" s="16">
        <f>E27+E68</f>
        <v>139579000</v>
      </c>
      <c r="F26" s="16">
        <f>F27+F68</f>
        <v>144465000</v>
      </c>
      <c r="G26" s="18">
        <f>H26-F26</f>
        <v>-30401655</v>
      </c>
      <c r="H26" s="16">
        <f>H27+H68</f>
        <v>114063345</v>
      </c>
    </row>
    <row r="27" spans="1:8" ht="28.5" customHeight="1">
      <c r="A27" s="14"/>
      <c r="B27" s="15" t="s">
        <v>217</v>
      </c>
      <c r="C27" s="16">
        <f>C28+C32+C41+C54+C58+C61+C65</f>
        <v>128811600</v>
      </c>
      <c r="D27" s="17">
        <f>E27-C27</f>
        <v>0</v>
      </c>
      <c r="E27" s="16">
        <f>E28+E32+E41+E54+E58+E61+E65</f>
        <v>128811600</v>
      </c>
      <c r="F27" s="16">
        <f>F28+F32+F41+F54+F58+F61+F65</f>
        <v>133892200</v>
      </c>
      <c r="G27" s="18">
        <f>H27-F27</f>
        <v>-30684870</v>
      </c>
      <c r="H27" s="16">
        <f>H28+H32+H41+H54+H58+H61+H65</f>
        <v>103207330</v>
      </c>
    </row>
    <row r="28" spans="1:8" ht="18" customHeight="1">
      <c r="A28" s="14" t="s">
        <v>34</v>
      </c>
      <c r="B28" s="15" t="s">
        <v>218</v>
      </c>
      <c r="C28" s="16">
        <f aca="true" t="shared" si="0" ref="C28:H28">C29+C30+C31</f>
        <v>72210000</v>
      </c>
      <c r="D28" s="16">
        <f t="shared" si="0"/>
        <v>0</v>
      </c>
      <c r="E28" s="16">
        <f t="shared" si="0"/>
        <v>72210000</v>
      </c>
      <c r="F28" s="16">
        <f t="shared" si="0"/>
        <v>75510000</v>
      </c>
      <c r="G28" s="16">
        <f t="shared" si="0"/>
        <v>-16991000</v>
      </c>
      <c r="H28" s="16">
        <f t="shared" si="0"/>
        <v>58519000</v>
      </c>
    </row>
    <row r="29" spans="1:18" ht="108" customHeight="1">
      <c r="A29" s="19" t="s">
        <v>35</v>
      </c>
      <c r="B29" s="20" t="s">
        <v>243</v>
      </c>
      <c r="C29" s="21">
        <v>71137520</v>
      </c>
      <c r="D29" s="17">
        <f aca="true" t="shared" si="1" ref="D29:D83">E29-C29</f>
        <v>0</v>
      </c>
      <c r="E29" s="21">
        <v>71137520</v>
      </c>
      <c r="F29" s="21">
        <v>74427400</v>
      </c>
      <c r="G29" s="18">
        <f aca="true" t="shared" si="2" ref="G29:G95">H29-F29</f>
        <v>-16489400</v>
      </c>
      <c r="H29" s="21">
        <v>57938000</v>
      </c>
      <c r="M29" s="5"/>
      <c r="N29" s="5"/>
      <c r="Q29" s="4"/>
      <c r="R29" s="22"/>
    </row>
    <row r="30" spans="1:8" ht="141.75" customHeight="1">
      <c r="A30" s="19" t="s">
        <v>36</v>
      </c>
      <c r="B30" s="20" t="s">
        <v>219</v>
      </c>
      <c r="C30" s="21">
        <v>267800</v>
      </c>
      <c r="D30" s="17">
        <f t="shared" si="1"/>
        <v>0</v>
      </c>
      <c r="E30" s="21">
        <v>267800</v>
      </c>
      <c r="F30" s="21">
        <v>269900</v>
      </c>
      <c r="G30" s="18">
        <f t="shared" si="2"/>
        <v>-3940</v>
      </c>
      <c r="H30" s="21">
        <v>265960</v>
      </c>
    </row>
    <row r="31" spans="1:8" ht="62.25">
      <c r="A31" s="19" t="s">
        <v>37</v>
      </c>
      <c r="B31" s="20" t="s">
        <v>264</v>
      </c>
      <c r="C31" s="21">
        <v>804680</v>
      </c>
      <c r="D31" s="17">
        <f t="shared" si="1"/>
        <v>0</v>
      </c>
      <c r="E31" s="21">
        <v>804680</v>
      </c>
      <c r="F31" s="21">
        <v>812700</v>
      </c>
      <c r="G31" s="18">
        <f t="shared" si="2"/>
        <v>-497660</v>
      </c>
      <c r="H31" s="21">
        <v>315040</v>
      </c>
    </row>
    <row r="32" spans="1:8" ht="46.5">
      <c r="A32" s="14" t="s">
        <v>234</v>
      </c>
      <c r="B32" s="23" t="s">
        <v>235</v>
      </c>
      <c r="C32" s="16">
        <f>C33</f>
        <v>9273200</v>
      </c>
      <c r="D32" s="24">
        <f t="shared" si="1"/>
        <v>0</v>
      </c>
      <c r="E32" s="16">
        <f>E33</f>
        <v>9273200</v>
      </c>
      <c r="F32" s="16">
        <f>F33</f>
        <v>9581400</v>
      </c>
      <c r="G32" s="25">
        <f t="shared" si="2"/>
        <v>3547100</v>
      </c>
      <c r="H32" s="16">
        <f>H33</f>
        <v>13128500</v>
      </c>
    </row>
    <row r="33" spans="1:8" ht="46.5">
      <c r="A33" s="14" t="s">
        <v>236</v>
      </c>
      <c r="B33" s="23" t="s">
        <v>265</v>
      </c>
      <c r="C33" s="16">
        <f>C34+C35+C36+C37+C38+C39+C40</f>
        <v>9273200</v>
      </c>
      <c r="D33" s="24">
        <f t="shared" si="1"/>
        <v>0</v>
      </c>
      <c r="E33" s="16">
        <f>E34+E35+E36+E37+E38+E39+E40</f>
        <v>9273200</v>
      </c>
      <c r="F33" s="16">
        <f>F34+F35+F36+F37+F38+F39+F40</f>
        <v>9581400</v>
      </c>
      <c r="G33" s="25">
        <f t="shared" si="2"/>
        <v>3547100</v>
      </c>
      <c r="H33" s="16">
        <f>H34+H35+H36+H37+H38+H39+H40</f>
        <v>13128500</v>
      </c>
    </row>
    <row r="34" spans="1:8" ht="102" customHeight="1" hidden="1">
      <c r="A34" s="19" t="s">
        <v>237</v>
      </c>
      <c r="B34" s="20" t="s">
        <v>244</v>
      </c>
      <c r="C34" s="21"/>
      <c r="D34" s="17">
        <f t="shared" si="1"/>
        <v>0</v>
      </c>
      <c r="E34" s="21"/>
      <c r="F34" s="21"/>
      <c r="G34" s="18">
        <f t="shared" si="2"/>
        <v>5645255</v>
      </c>
      <c r="H34" s="21">
        <v>5645255</v>
      </c>
    </row>
    <row r="35" spans="1:8" ht="126" customHeight="1">
      <c r="A35" s="19" t="s">
        <v>342</v>
      </c>
      <c r="B35" s="20" t="s">
        <v>345</v>
      </c>
      <c r="C35" s="21">
        <v>3987476</v>
      </c>
      <c r="D35" s="17">
        <f t="shared" si="1"/>
        <v>0</v>
      </c>
      <c r="E35" s="21">
        <v>3987476</v>
      </c>
      <c r="F35" s="21">
        <v>4120002</v>
      </c>
      <c r="G35" s="18"/>
      <c r="H35" s="21"/>
    </row>
    <row r="36" spans="1:8" ht="115.5" customHeight="1" hidden="1">
      <c r="A36" s="19" t="s">
        <v>238</v>
      </c>
      <c r="B36" s="20" t="s">
        <v>266</v>
      </c>
      <c r="C36" s="50"/>
      <c r="D36" s="51">
        <f t="shared" si="1"/>
        <v>0</v>
      </c>
      <c r="E36" s="50"/>
      <c r="F36" s="50"/>
      <c r="G36" s="18">
        <f t="shared" si="2"/>
        <v>105028</v>
      </c>
      <c r="H36" s="21">
        <v>105028</v>
      </c>
    </row>
    <row r="37" spans="1:8" ht="183" customHeight="1">
      <c r="A37" s="19" t="s">
        <v>343</v>
      </c>
      <c r="B37" s="20" t="s">
        <v>346</v>
      </c>
      <c r="C37" s="50">
        <v>74186</v>
      </c>
      <c r="D37" s="51">
        <f t="shared" si="1"/>
        <v>0</v>
      </c>
      <c r="E37" s="50">
        <v>74186</v>
      </c>
      <c r="F37" s="50">
        <v>76651</v>
      </c>
      <c r="G37" s="18"/>
      <c r="H37" s="21"/>
    </row>
    <row r="38" spans="1:8" ht="93" hidden="1">
      <c r="A38" s="19" t="s">
        <v>239</v>
      </c>
      <c r="B38" s="20" t="s">
        <v>240</v>
      </c>
      <c r="C38" s="21"/>
      <c r="D38" s="17">
        <f t="shared" si="1"/>
        <v>0</v>
      </c>
      <c r="E38" s="21"/>
      <c r="F38" s="21"/>
      <c r="G38" s="18">
        <f t="shared" si="2"/>
        <v>7378217</v>
      </c>
      <c r="H38" s="21">
        <v>7378217</v>
      </c>
    </row>
    <row r="39" spans="1:8" ht="100.5" customHeight="1" hidden="1">
      <c r="A39" s="19" t="s">
        <v>241</v>
      </c>
      <c r="B39" s="20" t="s">
        <v>242</v>
      </c>
      <c r="C39" s="21"/>
      <c r="D39" s="17">
        <f t="shared" si="1"/>
        <v>0</v>
      </c>
      <c r="E39" s="21"/>
      <c r="F39" s="21"/>
      <c r="G39" s="18">
        <f t="shared" si="2"/>
        <v>0</v>
      </c>
      <c r="H39" s="21"/>
    </row>
    <row r="40" spans="1:8" ht="125.25" customHeight="1">
      <c r="A40" s="19" t="s">
        <v>344</v>
      </c>
      <c r="B40" s="20" t="s">
        <v>347</v>
      </c>
      <c r="C40" s="21">
        <v>5211538</v>
      </c>
      <c r="D40" s="17">
        <f t="shared" si="1"/>
        <v>0</v>
      </c>
      <c r="E40" s="21">
        <v>5211538</v>
      </c>
      <c r="F40" s="21">
        <v>5384747</v>
      </c>
      <c r="G40" s="18"/>
      <c r="H40" s="21"/>
    </row>
    <row r="41" spans="1:8" ht="39.75" customHeight="1">
      <c r="A41" s="14" t="s">
        <v>8</v>
      </c>
      <c r="B41" s="15" t="s">
        <v>0</v>
      </c>
      <c r="C41" s="16">
        <f>C42+C48+C50+C53</f>
        <v>35206000</v>
      </c>
      <c r="D41" s="17">
        <f t="shared" si="1"/>
        <v>0</v>
      </c>
      <c r="E41" s="16">
        <f>E42+E48+E50+E53</f>
        <v>35206000</v>
      </c>
      <c r="F41" s="16">
        <f>F42+F48+F50+F53</f>
        <v>35967000</v>
      </c>
      <c r="G41" s="18">
        <f t="shared" si="2"/>
        <v>-17461070</v>
      </c>
      <c r="H41" s="16">
        <f>H42+H48+H50+H53</f>
        <v>18505930</v>
      </c>
    </row>
    <row r="42" spans="1:8" ht="30.75">
      <c r="A42" s="19" t="s">
        <v>38</v>
      </c>
      <c r="B42" s="26" t="s">
        <v>1</v>
      </c>
      <c r="C42" s="21">
        <f>C43+C45+C47</f>
        <v>30070500</v>
      </c>
      <c r="D42" s="17">
        <f t="shared" si="1"/>
        <v>0</v>
      </c>
      <c r="E42" s="21">
        <f>E43+E45+E47</f>
        <v>30070500</v>
      </c>
      <c r="F42" s="21">
        <f>F43+F45+F47</f>
        <v>32700000</v>
      </c>
      <c r="G42" s="18">
        <f t="shared" si="2"/>
        <v>-16439400</v>
      </c>
      <c r="H42" s="21">
        <f>H43+H45+H47</f>
        <v>16260600</v>
      </c>
    </row>
    <row r="43" spans="1:9" ht="46.5">
      <c r="A43" s="19" t="s">
        <v>39</v>
      </c>
      <c r="B43" s="26" t="s">
        <v>2</v>
      </c>
      <c r="C43" s="21">
        <f>C44</f>
        <v>13213500</v>
      </c>
      <c r="D43" s="17">
        <f t="shared" si="1"/>
        <v>0</v>
      </c>
      <c r="E43" s="21">
        <f>E44</f>
        <v>13213500</v>
      </c>
      <c r="F43" s="21">
        <f>F44</f>
        <v>13925700</v>
      </c>
      <c r="G43" s="18">
        <f t="shared" si="2"/>
        <v>-1355030</v>
      </c>
      <c r="H43" s="21">
        <f>H44</f>
        <v>12570670</v>
      </c>
      <c r="I43" s="27"/>
    </row>
    <row r="44" spans="1:8" ht="51" customHeight="1">
      <c r="A44" s="19" t="s">
        <v>148</v>
      </c>
      <c r="B44" s="26" t="s">
        <v>2</v>
      </c>
      <c r="C44" s="21">
        <v>13213500</v>
      </c>
      <c r="D44" s="17">
        <f t="shared" si="1"/>
        <v>0</v>
      </c>
      <c r="E44" s="21">
        <v>13213500</v>
      </c>
      <c r="F44" s="21">
        <v>13925700</v>
      </c>
      <c r="G44" s="18">
        <f t="shared" si="2"/>
        <v>-1355030</v>
      </c>
      <c r="H44" s="21">
        <v>12570670</v>
      </c>
    </row>
    <row r="45" spans="1:8" ht="55.5" customHeight="1">
      <c r="A45" s="19" t="s">
        <v>40</v>
      </c>
      <c r="B45" s="26" t="s">
        <v>3</v>
      </c>
      <c r="C45" s="21">
        <f>C46</f>
        <v>16857000</v>
      </c>
      <c r="D45" s="17">
        <f t="shared" si="1"/>
        <v>0</v>
      </c>
      <c r="E45" s="21">
        <f>E46</f>
        <v>16857000</v>
      </c>
      <c r="F45" s="21">
        <f>F46</f>
        <v>18774300</v>
      </c>
      <c r="G45" s="18">
        <f t="shared" si="2"/>
        <v>-15084370</v>
      </c>
      <c r="H45" s="21">
        <f>H46</f>
        <v>3689930</v>
      </c>
    </row>
    <row r="46" spans="1:8" ht="90" customHeight="1">
      <c r="A46" s="19" t="s">
        <v>149</v>
      </c>
      <c r="B46" s="26" t="s">
        <v>275</v>
      </c>
      <c r="C46" s="21">
        <v>16857000</v>
      </c>
      <c r="D46" s="17">
        <f t="shared" si="1"/>
        <v>0</v>
      </c>
      <c r="E46" s="21">
        <v>16857000</v>
      </c>
      <c r="F46" s="21">
        <v>18774300</v>
      </c>
      <c r="G46" s="18">
        <f t="shared" si="2"/>
        <v>-15084370</v>
      </c>
      <c r="H46" s="21">
        <v>3689930</v>
      </c>
    </row>
    <row r="47" spans="1:8" ht="63" customHeight="1" hidden="1">
      <c r="A47" s="19" t="s">
        <v>163</v>
      </c>
      <c r="B47" s="26" t="s">
        <v>276</v>
      </c>
      <c r="C47" s="21">
        <v>0</v>
      </c>
      <c r="D47" s="17">
        <f t="shared" si="1"/>
        <v>0</v>
      </c>
      <c r="E47" s="21">
        <v>0</v>
      </c>
      <c r="F47" s="21">
        <v>0</v>
      </c>
      <c r="G47" s="18">
        <f t="shared" si="2"/>
        <v>0</v>
      </c>
      <c r="H47" s="21">
        <v>0</v>
      </c>
    </row>
    <row r="48" spans="1:8" ht="36.75" customHeight="1">
      <c r="A48" s="19" t="s">
        <v>41</v>
      </c>
      <c r="B48" s="26" t="s">
        <v>13</v>
      </c>
      <c r="C48" s="21">
        <f>C49</f>
        <v>1936500</v>
      </c>
      <c r="D48" s="17">
        <f t="shared" si="1"/>
        <v>0</v>
      </c>
      <c r="E48" s="21">
        <f>E49</f>
        <v>1936500</v>
      </c>
      <c r="F48" s="21">
        <f>F49</f>
        <v>0</v>
      </c>
      <c r="G48" s="18">
        <f t="shared" si="2"/>
        <v>0</v>
      </c>
      <c r="H48" s="21">
        <f>H49</f>
        <v>0</v>
      </c>
    </row>
    <row r="49" spans="1:8" ht="34.5" customHeight="1">
      <c r="A49" s="19" t="s">
        <v>150</v>
      </c>
      <c r="B49" s="26" t="s">
        <v>13</v>
      </c>
      <c r="C49" s="21">
        <v>1936500</v>
      </c>
      <c r="D49" s="17">
        <f t="shared" si="1"/>
        <v>0</v>
      </c>
      <c r="E49" s="21">
        <v>1936500</v>
      </c>
      <c r="F49" s="21">
        <v>0</v>
      </c>
      <c r="G49" s="18">
        <f t="shared" si="2"/>
        <v>0</v>
      </c>
      <c r="H49" s="21"/>
    </row>
    <row r="50" spans="1:8" ht="37.5" customHeight="1">
      <c r="A50" s="19" t="s">
        <v>42</v>
      </c>
      <c r="B50" s="26" t="s">
        <v>14</v>
      </c>
      <c r="C50" s="21">
        <f>C51+C52</f>
        <v>2960000</v>
      </c>
      <c r="D50" s="17">
        <f t="shared" si="1"/>
        <v>0</v>
      </c>
      <c r="E50" s="21">
        <f>E51+E52</f>
        <v>2960000</v>
      </c>
      <c r="F50" s="21">
        <f>F51+F52</f>
        <v>3020000</v>
      </c>
      <c r="G50" s="18">
        <f t="shared" si="2"/>
        <v>-959670</v>
      </c>
      <c r="H50" s="21">
        <f>H51+H52</f>
        <v>2060330</v>
      </c>
    </row>
    <row r="51" spans="1:8" ht="16.5" customHeight="1">
      <c r="A51" s="19" t="s">
        <v>151</v>
      </c>
      <c r="B51" s="26" t="s">
        <v>14</v>
      </c>
      <c r="C51" s="21">
        <v>2960000</v>
      </c>
      <c r="D51" s="17">
        <f t="shared" si="1"/>
        <v>0</v>
      </c>
      <c r="E51" s="21">
        <v>2960000</v>
      </c>
      <c r="F51" s="21">
        <v>3020000</v>
      </c>
      <c r="G51" s="18">
        <f t="shared" si="2"/>
        <v>-959670</v>
      </c>
      <c r="H51" s="21">
        <v>2060330</v>
      </c>
    </row>
    <row r="52" spans="1:8" ht="47.25" customHeight="1" hidden="1">
      <c r="A52" s="19" t="s">
        <v>152</v>
      </c>
      <c r="B52" s="26" t="s">
        <v>153</v>
      </c>
      <c r="C52" s="21"/>
      <c r="D52" s="17"/>
      <c r="E52" s="21"/>
      <c r="F52" s="21"/>
      <c r="G52" s="18"/>
      <c r="H52" s="21"/>
    </row>
    <row r="53" spans="1:8" ht="46.5" customHeight="1">
      <c r="A53" s="19" t="s">
        <v>220</v>
      </c>
      <c r="B53" s="26" t="s">
        <v>221</v>
      </c>
      <c r="C53" s="21">
        <v>239000</v>
      </c>
      <c r="D53" s="17">
        <f t="shared" si="1"/>
        <v>0</v>
      </c>
      <c r="E53" s="21">
        <v>239000</v>
      </c>
      <c r="F53" s="21">
        <v>247000</v>
      </c>
      <c r="G53" s="18">
        <f t="shared" si="2"/>
        <v>-62000</v>
      </c>
      <c r="H53" s="21">
        <v>185000</v>
      </c>
    </row>
    <row r="54" spans="1:8" ht="33" customHeight="1">
      <c r="A54" s="14" t="s">
        <v>7</v>
      </c>
      <c r="B54" s="15" t="s">
        <v>15</v>
      </c>
      <c r="C54" s="16">
        <f>C55</f>
        <v>10345400</v>
      </c>
      <c r="D54" s="17">
        <f t="shared" si="1"/>
        <v>0</v>
      </c>
      <c r="E54" s="16">
        <f>E55</f>
        <v>10345400</v>
      </c>
      <c r="F54" s="16">
        <f>F55</f>
        <v>10986800</v>
      </c>
      <c r="G54" s="18">
        <f t="shared" si="2"/>
        <v>414100</v>
      </c>
      <c r="H54" s="16">
        <f>H55</f>
        <v>11400900</v>
      </c>
    </row>
    <row r="55" spans="1:8" ht="18" customHeight="1">
      <c r="A55" s="19" t="s">
        <v>43</v>
      </c>
      <c r="B55" s="15" t="s">
        <v>16</v>
      </c>
      <c r="C55" s="21">
        <f>C56</f>
        <v>10345400</v>
      </c>
      <c r="D55" s="17">
        <f t="shared" si="1"/>
        <v>0</v>
      </c>
      <c r="E55" s="21">
        <f>E56</f>
        <v>10345400</v>
      </c>
      <c r="F55" s="21">
        <f>F56</f>
        <v>10986800</v>
      </c>
      <c r="G55" s="18">
        <f t="shared" si="2"/>
        <v>414100</v>
      </c>
      <c r="H55" s="21">
        <f>H56</f>
        <v>11400900</v>
      </c>
    </row>
    <row r="56" spans="1:8" ht="30.75">
      <c r="A56" s="19" t="s">
        <v>44</v>
      </c>
      <c r="B56" s="26" t="s">
        <v>17</v>
      </c>
      <c r="C56" s="21">
        <v>10345400</v>
      </c>
      <c r="D56" s="17">
        <f t="shared" si="1"/>
        <v>0</v>
      </c>
      <c r="E56" s="21">
        <v>10345400</v>
      </c>
      <c r="F56" s="21">
        <v>10986800</v>
      </c>
      <c r="G56" s="18">
        <f t="shared" si="2"/>
        <v>414100</v>
      </c>
      <c r="H56" s="21">
        <v>11400900</v>
      </c>
    </row>
    <row r="57" spans="1:8" ht="47.25" customHeight="1" hidden="1">
      <c r="A57" s="19" t="s">
        <v>45</v>
      </c>
      <c r="B57" s="26" t="s">
        <v>19</v>
      </c>
      <c r="C57" s="21">
        <v>0</v>
      </c>
      <c r="D57" s="17"/>
      <c r="E57" s="21">
        <v>0</v>
      </c>
      <c r="F57" s="21">
        <v>0</v>
      </c>
      <c r="G57" s="18"/>
      <c r="H57" s="21">
        <v>0</v>
      </c>
    </row>
    <row r="58" spans="1:8" ht="53.25" customHeight="1">
      <c r="A58" s="14" t="s">
        <v>6</v>
      </c>
      <c r="B58" s="15" t="s">
        <v>20</v>
      </c>
      <c r="C58" s="16">
        <f>C59</f>
        <v>59000</v>
      </c>
      <c r="D58" s="17">
        <f t="shared" si="1"/>
        <v>0</v>
      </c>
      <c r="E58" s="16">
        <f>E59</f>
        <v>59000</v>
      </c>
      <c r="F58" s="16">
        <f>F59</f>
        <v>60000</v>
      </c>
      <c r="G58" s="18">
        <f t="shared" si="2"/>
        <v>3000</v>
      </c>
      <c r="H58" s="16">
        <f>H59</f>
        <v>63000</v>
      </c>
    </row>
    <row r="59" spans="1:8" ht="15">
      <c r="A59" s="19" t="s">
        <v>46</v>
      </c>
      <c r="B59" s="15" t="s">
        <v>21</v>
      </c>
      <c r="C59" s="21">
        <f>C60</f>
        <v>59000</v>
      </c>
      <c r="D59" s="17">
        <f t="shared" si="1"/>
        <v>0</v>
      </c>
      <c r="E59" s="21">
        <f>E60</f>
        <v>59000</v>
      </c>
      <c r="F59" s="21">
        <f>F60</f>
        <v>60000</v>
      </c>
      <c r="G59" s="18">
        <f t="shared" si="2"/>
        <v>3000</v>
      </c>
      <c r="H59" s="21">
        <f>H60</f>
        <v>63000</v>
      </c>
    </row>
    <row r="60" spans="1:8" ht="30.75">
      <c r="A60" s="19" t="s">
        <v>47</v>
      </c>
      <c r="B60" s="26" t="s">
        <v>22</v>
      </c>
      <c r="C60" s="21">
        <v>59000</v>
      </c>
      <c r="D60" s="17">
        <f t="shared" si="1"/>
        <v>0</v>
      </c>
      <c r="E60" s="21">
        <v>59000</v>
      </c>
      <c r="F60" s="21">
        <v>60000</v>
      </c>
      <c r="G60" s="18">
        <f t="shared" si="2"/>
        <v>3000</v>
      </c>
      <c r="H60" s="21">
        <v>63000</v>
      </c>
    </row>
    <row r="61" spans="1:8" ht="22.5" customHeight="1">
      <c r="A61" s="14" t="s">
        <v>48</v>
      </c>
      <c r="B61" s="15" t="s">
        <v>23</v>
      </c>
      <c r="C61" s="16">
        <f>C62+C63+C64</f>
        <v>1718000</v>
      </c>
      <c r="D61" s="17">
        <f t="shared" si="1"/>
        <v>0</v>
      </c>
      <c r="E61" s="16">
        <f>E62+E63+E64</f>
        <v>1718000</v>
      </c>
      <c r="F61" s="16">
        <f>F62+F63+F64</f>
        <v>1787000</v>
      </c>
      <c r="G61" s="18">
        <f t="shared" si="2"/>
        <v>-197000</v>
      </c>
      <c r="H61" s="16">
        <f>H62+H63+H64</f>
        <v>1590000</v>
      </c>
    </row>
    <row r="62" spans="1:8" ht="70.5" customHeight="1">
      <c r="A62" s="19" t="s">
        <v>321</v>
      </c>
      <c r="B62" s="28" t="s">
        <v>24</v>
      </c>
      <c r="C62" s="21">
        <v>1443000</v>
      </c>
      <c r="D62" s="17">
        <f t="shared" si="1"/>
        <v>0</v>
      </c>
      <c r="E62" s="21">
        <v>1443000</v>
      </c>
      <c r="F62" s="21">
        <v>1517000</v>
      </c>
      <c r="G62" s="18">
        <f t="shared" si="2"/>
        <v>-297000</v>
      </c>
      <c r="H62" s="21">
        <v>1220000</v>
      </c>
    </row>
    <row r="63" spans="1:8" ht="93">
      <c r="A63" s="19" t="s">
        <v>322</v>
      </c>
      <c r="B63" s="19" t="s">
        <v>223</v>
      </c>
      <c r="C63" s="21">
        <v>260000</v>
      </c>
      <c r="D63" s="17">
        <f t="shared" si="1"/>
        <v>0</v>
      </c>
      <c r="E63" s="21">
        <v>260000</v>
      </c>
      <c r="F63" s="21">
        <v>260000</v>
      </c>
      <c r="G63" s="18">
        <f t="shared" si="2"/>
        <v>0</v>
      </c>
      <c r="H63" s="21">
        <v>260000</v>
      </c>
    </row>
    <row r="64" spans="1:8" ht="30.75">
      <c r="A64" s="19" t="s">
        <v>323</v>
      </c>
      <c r="B64" s="19" t="s">
        <v>25</v>
      </c>
      <c r="C64" s="17">
        <v>15000</v>
      </c>
      <c r="D64" s="17">
        <f t="shared" si="1"/>
        <v>0</v>
      </c>
      <c r="E64" s="17">
        <v>15000</v>
      </c>
      <c r="F64" s="17">
        <v>10000</v>
      </c>
      <c r="G64" s="29">
        <f t="shared" si="2"/>
        <v>100000</v>
      </c>
      <c r="H64" s="17">
        <v>110000</v>
      </c>
    </row>
    <row r="65" spans="1:8" ht="47.25" customHeight="1" hidden="1">
      <c r="A65" s="14" t="s">
        <v>5</v>
      </c>
      <c r="B65" s="14" t="s">
        <v>26</v>
      </c>
      <c r="C65" s="16">
        <f>C66+C67</f>
        <v>0</v>
      </c>
      <c r="D65" s="17">
        <f>E65-C65</f>
        <v>0</v>
      </c>
      <c r="E65" s="16">
        <f>E66+E67</f>
        <v>0</v>
      </c>
      <c r="F65" s="16">
        <f>F66+F67</f>
        <v>0</v>
      </c>
      <c r="G65" s="18">
        <f>H65-F65</f>
        <v>0</v>
      </c>
      <c r="H65" s="16">
        <f>H66+H67</f>
        <v>0</v>
      </c>
    </row>
    <row r="66" spans="1:8" ht="15.75" customHeight="1" hidden="1">
      <c r="A66" s="19" t="s">
        <v>49</v>
      </c>
      <c r="B66" s="26" t="s">
        <v>27</v>
      </c>
      <c r="C66" s="17">
        <v>0</v>
      </c>
      <c r="D66" s="17">
        <f t="shared" si="1"/>
        <v>0</v>
      </c>
      <c r="E66" s="17">
        <v>0</v>
      </c>
      <c r="F66" s="17">
        <v>0</v>
      </c>
      <c r="G66" s="18">
        <f t="shared" si="2"/>
        <v>0</v>
      </c>
      <c r="H66" s="17">
        <v>0</v>
      </c>
    </row>
    <row r="67" spans="1:8" ht="47.25" customHeight="1" hidden="1">
      <c r="A67" s="19" t="s">
        <v>245</v>
      </c>
      <c r="B67" s="26" t="s">
        <v>28</v>
      </c>
      <c r="C67" s="17">
        <v>0</v>
      </c>
      <c r="D67" s="17">
        <f t="shared" si="1"/>
        <v>0</v>
      </c>
      <c r="E67" s="17">
        <v>0</v>
      </c>
      <c r="F67" s="17">
        <v>0</v>
      </c>
      <c r="G67" s="18">
        <f t="shared" si="2"/>
        <v>0</v>
      </c>
      <c r="H67" s="17">
        <v>0</v>
      </c>
    </row>
    <row r="68" spans="1:8" ht="19.5" customHeight="1">
      <c r="A68" s="19"/>
      <c r="B68" s="15" t="s">
        <v>29</v>
      </c>
      <c r="C68" s="16">
        <f>C69+C76+C83+C87+C98+C100+C131</f>
        <v>10767400</v>
      </c>
      <c r="D68" s="17">
        <f t="shared" si="1"/>
        <v>0</v>
      </c>
      <c r="E68" s="16">
        <f>E69+E76+E83+E87+E98+E100+E131</f>
        <v>10767400</v>
      </c>
      <c r="F68" s="16">
        <f>F69+F76+F83+F87+F98+F100+F131</f>
        <v>10572800</v>
      </c>
      <c r="G68" s="18">
        <f t="shared" si="2"/>
        <v>283215</v>
      </c>
      <c r="H68" s="16">
        <f>H69+H76+H83+H87+H98+H100+H131</f>
        <v>10856015</v>
      </c>
    </row>
    <row r="69" spans="1:8" ht="67.5" customHeight="1">
      <c r="A69" s="14" t="s">
        <v>50</v>
      </c>
      <c r="B69" s="15" t="s">
        <v>30</v>
      </c>
      <c r="C69" s="16">
        <f>C70+C71+C72+C73+C74+C75</f>
        <v>8282700</v>
      </c>
      <c r="D69" s="17">
        <f t="shared" si="1"/>
        <v>0</v>
      </c>
      <c r="E69" s="16">
        <f>E70+E71+E72+E73+E74+E75</f>
        <v>8282700</v>
      </c>
      <c r="F69" s="16">
        <f>F70+F71+F72+F73+F74+F75</f>
        <v>8032000</v>
      </c>
      <c r="G69" s="18">
        <f t="shared" si="2"/>
        <v>458869</v>
      </c>
      <c r="H69" s="16">
        <f>H70+H71+H72+H73+H74+H75</f>
        <v>8490869</v>
      </c>
    </row>
    <row r="70" spans="1:8" ht="47.25" customHeight="1" hidden="1">
      <c r="A70" s="19" t="s">
        <v>51</v>
      </c>
      <c r="B70" s="26" t="s">
        <v>31</v>
      </c>
      <c r="C70" s="21">
        <v>0</v>
      </c>
      <c r="D70" s="17">
        <f t="shared" si="1"/>
        <v>0</v>
      </c>
      <c r="E70" s="21">
        <v>0</v>
      </c>
      <c r="F70" s="21">
        <v>0</v>
      </c>
      <c r="G70" s="18">
        <f t="shared" si="2"/>
        <v>0</v>
      </c>
      <c r="H70" s="21">
        <v>0</v>
      </c>
    </row>
    <row r="71" spans="1:8" ht="137.25" customHeight="1">
      <c r="A71" s="19" t="s">
        <v>281</v>
      </c>
      <c r="B71" s="26" t="s">
        <v>282</v>
      </c>
      <c r="C71" s="21">
        <v>7667700</v>
      </c>
      <c r="D71" s="17">
        <f t="shared" si="1"/>
        <v>0</v>
      </c>
      <c r="E71" s="21">
        <v>7667700</v>
      </c>
      <c r="F71" s="21">
        <v>7417000</v>
      </c>
      <c r="G71" s="18">
        <f t="shared" si="2"/>
        <v>189712</v>
      </c>
      <c r="H71" s="21">
        <v>7606712</v>
      </c>
    </row>
    <row r="72" spans="1:8" ht="102" customHeight="1">
      <c r="A72" s="19" t="s">
        <v>52</v>
      </c>
      <c r="B72" s="26" t="s">
        <v>164</v>
      </c>
      <c r="C72" s="21">
        <v>524000</v>
      </c>
      <c r="D72" s="17">
        <f t="shared" si="1"/>
        <v>0</v>
      </c>
      <c r="E72" s="21">
        <v>524000</v>
      </c>
      <c r="F72" s="21">
        <v>524000</v>
      </c>
      <c r="G72" s="18">
        <f t="shared" si="2"/>
        <v>257157</v>
      </c>
      <c r="H72" s="21">
        <v>781157</v>
      </c>
    </row>
    <row r="73" spans="1:8" ht="78.75" customHeight="1" hidden="1">
      <c r="A73" s="19" t="s">
        <v>54</v>
      </c>
      <c r="B73" s="26" t="s">
        <v>32</v>
      </c>
      <c r="C73" s="21"/>
      <c r="D73" s="17">
        <f t="shared" si="1"/>
        <v>0</v>
      </c>
      <c r="E73" s="21"/>
      <c r="F73" s="21"/>
      <c r="G73" s="18">
        <f t="shared" si="2"/>
        <v>0</v>
      </c>
      <c r="H73" s="21"/>
    </row>
    <row r="74" spans="1:8" ht="126" customHeight="1" hidden="1">
      <c r="A74" s="19" t="s">
        <v>55</v>
      </c>
      <c r="B74" s="26" t="s">
        <v>165</v>
      </c>
      <c r="C74" s="21"/>
      <c r="D74" s="17">
        <f t="shared" si="1"/>
        <v>0</v>
      </c>
      <c r="E74" s="21"/>
      <c r="F74" s="21"/>
      <c r="G74" s="18">
        <f t="shared" si="2"/>
        <v>0</v>
      </c>
      <c r="H74" s="21"/>
    </row>
    <row r="75" spans="1:8" ht="94.5" customHeight="1">
      <c r="A75" s="19" t="s">
        <v>56</v>
      </c>
      <c r="B75" s="26" t="s">
        <v>267</v>
      </c>
      <c r="C75" s="21">
        <v>91000</v>
      </c>
      <c r="D75" s="17">
        <f t="shared" si="1"/>
        <v>0</v>
      </c>
      <c r="E75" s="21">
        <v>91000</v>
      </c>
      <c r="F75" s="21">
        <v>91000</v>
      </c>
      <c r="G75" s="18">
        <f t="shared" si="2"/>
        <v>12000</v>
      </c>
      <c r="H75" s="21">
        <v>103000</v>
      </c>
    </row>
    <row r="76" spans="1:8" ht="30.75">
      <c r="A76" s="14" t="s">
        <v>57</v>
      </c>
      <c r="B76" s="15" t="s">
        <v>110</v>
      </c>
      <c r="C76" s="16">
        <f>C77</f>
        <v>460800</v>
      </c>
      <c r="D76" s="17">
        <f t="shared" si="1"/>
        <v>0</v>
      </c>
      <c r="E76" s="16">
        <f>E77</f>
        <v>460800</v>
      </c>
      <c r="F76" s="16">
        <f>F77</f>
        <v>490100</v>
      </c>
      <c r="G76" s="18">
        <f t="shared" si="2"/>
        <v>-106100</v>
      </c>
      <c r="H76" s="16">
        <f>H77</f>
        <v>384000</v>
      </c>
    </row>
    <row r="77" spans="1:8" ht="34.5" customHeight="1">
      <c r="A77" s="19" t="s">
        <v>58</v>
      </c>
      <c r="B77" s="26" t="s">
        <v>115</v>
      </c>
      <c r="C77" s="21">
        <f>C78+C79+C80+C81</f>
        <v>460800</v>
      </c>
      <c r="D77" s="17">
        <f t="shared" si="1"/>
        <v>0</v>
      </c>
      <c r="E77" s="21">
        <f>E78+E79+E80+E81</f>
        <v>460800</v>
      </c>
      <c r="F77" s="21">
        <f>F78+F79+F80+F81</f>
        <v>490100</v>
      </c>
      <c r="G77" s="18">
        <f t="shared" si="2"/>
        <v>-106100</v>
      </c>
      <c r="H77" s="21">
        <f>H78+H79+H80+H81</f>
        <v>384000</v>
      </c>
    </row>
    <row r="78" spans="1:8" ht="36" customHeight="1">
      <c r="A78" s="19" t="s">
        <v>166</v>
      </c>
      <c r="B78" s="26" t="s">
        <v>167</v>
      </c>
      <c r="C78" s="21">
        <v>64500</v>
      </c>
      <c r="D78" s="17">
        <f t="shared" si="1"/>
        <v>0</v>
      </c>
      <c r="E78" s="21">
        <v>64500</v>
      </c>
      <c r="F78" s="21">
        <v>68600</v>
      </c>
      <c r="G78" s="18">
        <f t="shared" si="2"/>
        <v>-14600</v>
      </c>
      <c r="H78" s="21">
        <v>54000</v>
      </c>
    </row>
    <row r="79" spans="1:8" ht="47.25" customHeight="1" hidden="1">
      <c r="A79" s="19" t="s">
        <v>168</v>
      </c>
      <c r="B79" s="26" t="s">
        <v>169</v>
      </c>
      <c r="C79" s="21"/>
      <c r="D79" s="17">
        <f t="shared" si="1"/>
        <v>0</v>
      </c>
      <c r="E79" s="21"/>
      <c r="F79" s="21"/>
      <c r="G79" s="18">
        <f t="shared" si="2"/>
        <v>0</v>
      </c>
      <c r="H79" s="21"/>
    </row>
    <row r="80" spans="1:8" ht="36" customHeight="1" hidden="1">
      <c r="A80" s="19" t="s">
        <v>170</v>
      </c>
      <c r="B80" s="26" t="s">
        <v>171</v>
      </c>
      <c r="C80" s="21">
        <v>0</v>
      </c>
      <c r="D80" s="17">
        <f t="shared" si="1"/>
        <v>0</v>
      </c>
      <c r="E80" s="21">
        <v>0</v>
      </c>
      <c r="F80" s="21">
        <v>0</v>
      </c>
      <c r="G80" s="18">
        <f t="shared" si="2"/>
        <v>0</v>
      </c>
      <c r="H80" s="21">
        <v>0</v>
      </c>
    </row>
    <row r="81" spans="1:8" ht="36" customHeight="1">
      <c r="A81" s="19" t="s">
        <v>172</v>
      </c>
      <c r="B81" s="26" t="s">
        <v>173</v>
      </c>
      <c r="C81" s="21">
        <f>C82</f>
        <v>396300</v>
      </c>
      <c r="D81" s="17">
        <f>E81-C81</f>
        <v>0</v>
      </c>
      <c r="E81" s="21">
        <f>E82</f>
        <v>396300</v>
      </c>
      <c r="F81" s="21">
        <f>F82</f>
        <v>421500</v>
      </c>
      <c r="G81" s="18">
        <f>H81-F81</f>
        <v>-91500</v>
      </c>
      <c r="H81" s="21">
        <f>H82</f>
        <v>330000</v>
      </c>
    </row>
    <row r="82" spans="1:8" ht="31.5" customHeight="1">
      <c r="A82" s="19" t="s">
        <v>296</v>
      </c>
      <c r="B82" s="26" t="s">
        <v>312</v>
      </c>
      <c r="C82" s="21">
        <v>396300</v>
      </c>
      <c r="D82" s="17">
        <f>E82-C82</f>
        <v>0</v>
      </c>
      <c r="E82" s="21">
        <v>396300</v>
      </c>
      <c r="F82" s="21">
        <v>421500</v>
      </c>
      <c r="G82" s="18">
        <f>H82-F82</f>
        <v>-91500</v>
      </c>
      <c r="H82" s="21">
        <v>330000</v>
      </c>
    </row>
    <row r="83" spans="1:8" ht="46.5" customHeight="1">
      <c r="A83" s="14" t="s">
        <v>59</v>
      </c>
      <c r="B83" s="14" t="s">
        <v>246</v>
      </c>
      <c r="C83" s="16">
        <f>C84+C85+C86</f>
        <v>1310000</v>
      </c>
      <c r="D83" s="17">
        <f t="shared" si="1"/>
        <v>0</v>
      </c>
      <c r="E83" s="16">
        <f>E84+E85+E86</f>
        <v>1310000</v>
      </c>
      <c r="F83" s="16">
        <f>F84+F85+F86</f>
        <v>1330000</v>
      </c>
      <c r="G83" s="18">
        <f t="shared" si="2"/>
        <v>-973934</v>
      </c>
      <c r="H83" s="16">
        <f>H84+H85+H86</f>
        <v>356066</v>
      </c>
    </row>
    <row r="84" spans="1:8" ht="47.25" customHeight="1" hidden="1">
      <c r="A84" s="19" t="s">
        <v>174</v>
      </c>
      <c r="B84" s="19" t="s">
        <v>175</v>
      </c>
      <c r="C84" s="21">
        <v>0</v>
      </c>
      <c r="D84" s="17">
        <f aca="true" t="shared" si="3" ref="D84:D142">E84-C84</f>
        <v>0</v>
      </c>
      <c r="E84" s="21">
        <v>0</v>
      </c>
      <c r="F84" s="21">
        <v>0</v>
      </c>
      <c r="G84" s="18">
        <f t="shared" si="2"/>
        <v>0</v>
      </c>
      <c r="H84" s="21">
        <v>0</v>
      </c>
    </row>
    <row r="85" spans="1:8" ht="63" customHeight="1" hidden="1">
      <c r="A85" s="19" t="s">
        <v>176</v>
      </c>
      <c r="B85" s="19" t="s">
        <v>177</v>
      </c>
      <c r="C85" s="21"/>
      <c r="D85" s="17">
        <f t="shared" si="3"/>
        <v>0</v>
      </c>
      <c r="E85" s="21"/>
      <c r="F85" s="21"/>
      <c r="G85" s="18">
        <f t="shared" si="2"/>
        <v>0</v>
      </c>
      <c r="H85" s="21"/>
    </row>
    <row r="86" spans="1:8" ht="45" customHeight="1">
      <c r="A86" s="19" t="s">
        <v>302</v>
      </c>
      <c r="B86" s="19" t="s">
        <v>178</v>
      </c>
      <c r="C86" s="21">
        <v>1310000</v>
      </c>
      <c r="D86" s="17">
        <f t="shared" si="3"/>
        <v>0</v>
      </c>
      <c r="E86" s="21">
        <v>1310000</v>
      </c>
      <c r="F86" s="21">
        <v>1330000</v>
      </c>
      <c r="G86" s="18">
        <f t="shared" si="2"/>
        <v>-973934</v>
      </c>
      <c r="H86" s="21">
        <v>356066</v>
      </c>
    </row>
    <row r="87" spans="1:8" ht="42" customHeight="1">
      <c r="A87" s="14" t="s">
        <v>60</v>
      </c>
      <c r="B87" s="14" t="s">
        <v>116</v>
      </c>
      <c r="C87" s="16">
        <f>C88+C89+C90+C91+C92+C93+C94+C95+C96+C97</f>
        <v>450000</v>
      </c>
      <c r="D87" s="17">
        <f t="shared" si="3"/>
        <v>0</v>
      </c>
      <c r="E87" s="16">
        <f>E88+E89+E90+E91+E92+E93+E94+E95+E96+E97</f>
        <v>450000</v>
      </c>
      <c r="F87" s="16">
        <f>F88+F89+F90+F91+F92+F93+F94+F95+F96+F97</f>
        <v>450000</v>
      </c>
      <c r="G87" s="18">
        <f t="shared" si="2"/>
        <v>0</v>
      </c>
      <c r="H87" s="16">
        <f>H88+H89+H90+H91+H92+H93+H94+H95+H96+H97</f>
        <v>450000</v>
      </c>
    </row>
    <row r="88" spans="1:8" ht="31.5" customHeight="1" hidden="1">
      <c r="A88" s="19" t="s">
        <v>61</v>
      </c>
      <c r="B88" s="19" t="s">
        <v>117</v>
      </c>
      <c r="C88" s="17"/>
      <c r="D88" s="17">
        <f t="shared" si="3"/>
        <v>0</v>
      </c>
      <c r="E88" s="17"/>
      <c r="F88" s="17"/>
      <c r="G88" s="18">
        <f t="shared" si="2"/>
        <v>0</v>
      </c>
      <c r="H88" s="17"/>
    </row>
    <row r="89" spans="1:8" ht="141.75" customHeight="1" hidden="1">
      <c r="A89" s="19" t="s">
        <v>179</v>
      </c>
      <c r="B89" s="19" t="s">
        <v>180</v>
      </c>
      <c r="C89" s="17">
        <v>0</v>
      </c>
      <c r="D89" s="17">
        <f t="shared" si="3"/>
        <v>0</v>
      </c>
      <c r="E89" s="17">
        <v>0</v>
      </c>
      <c r="F89" s="17">
        <v>0</v>
      </c>
      <c r="G89" s="18">
        <f t="shared" si="2"/>
        <v>0</v>
      </c>
      <c r="H89" s="17">
        <v>0</v>
      </c>
    </row>
    <row r="90" spans="1:8" ht="121.5" customHeight="1" hidden="1">
      <c r="A90" s="19" t="s">
        <v>181</v>
      </c>
      <c r="B90" s="26" t="s">
        <v>182</v>
      </c>
      <c r="C90" s="17">
        <v>0</v>
      </c>
      <c r="D90" s="17">
        <f t="shared" si="3"/>
        <v>0</v>
      </c>
      <c r="E90" s="17">
        <v>0</v>
      </c>
      <c r="F90" s="17">
        <v>0</v>
      </c>
      <c r="G90" s="18">
        <f t="shared" si="2"/>
        <v>0</v>
      </c>
      <c r="H90" s="17">
        <v>0</v>
      </c>
    </row>
    <row r="91" spans="1:8" ht="141.75" customHeight="1" hidden="1">
      <c r="A91" s="19" t="s">
        <v>183</v>
      </c>
      <c r="B91" s="19" t="s">
        <v>184</v>
      </c>
      <c r="C91" s="17"/>
      <c r="D91" s="17">
        <f t="shared" si="3"/>
        <v>0</v>
      </c>
      <c r="E91" s="17"/>
      <c r="F91" s="17"/>
      <c r="G91" s="18">
        <f t="shared" si="2"/>
        <v>0</v>
      </c>
      <c r="H91" s="17"/>
    </row>
    <row r="92" spans="1:8" ht="141.75" customHeight="1" hidden="1">
      <c r="A92" s="19" t="s">
        <v>185</v>
      </c>
      <c r="B92" s="26" t="s">
        <v>186</v>
      </c>
      <c r="C92" s="17"/>
      <c r="D92" s="17">
        <f t="shared" si="3"/>
        <v>0</v>
      </c>
      <c r="E92" s="17"/>
      <c r="F92" s="17"/>
      <c r="G92" s="18">
        <f t="shared" si="2"/>
        <v>0</v>
      </c>
      <c r="H92" s="17"/>
    </row>
    <row r="93" spans="1:8" ht="78.75" customHeight="1" hidden="1">
      <c r="A93" s="19" t="s">
        <v>62</v>
      </c>
      <c r="B93" s="26" t="s">
        <v>119</v>
      </c>
      <c r="C93" s="17"/>
      <c r="D93" s="17">
        <f t="shared" si="3"/>
        <v>0</v>
      </c>
      <c r="E93" s="17"/>
      <c r="F93" s="17"/>
      <c r="G93" s="18">
        <f t="shared" si="2"/>
        <v>0</v>
      </c>
      <c r="H93" s="17"/>
    </row>
    <row r="94" spans="1:8" ht="78.75" customHeight="1" hidden="1">
      <c r="A94" s="19" t="s">
        <v>63</v>
      </c>
      <c r="B94" s="26" t="s">
        <v>120</v>
      </c>
      <c r="C94" s="17"/>
      <c r="D94" s="17">
        <f t="shared" si="3"/>
        <v>0</v>
      </c>
      <c r="E94" s="17"/>
      <c r="F94" s="17"/>
      <c r="G94" s="18">
        <f t="shared" si="2"/>
        <v>0</v>
      </c>
      <c r="H94" s="17"/>
    </row>
    <row r="95" spans="1:8" ht="47.25" customHeight="1" hidden="1">
      <c r="A95" s="19" t="s">
        <v>64</v>
      </c>
      <c r="B95" s="19" t="s">
        <v>121</v>
      </c>
      <c r="C95" s="17"/>
      <c r="D95" s="17">
        <f t="shared" si="3"/>
        <v>0</v>
      </c>
      <c r="E95" s="17"/>
      <c r="F95" s="17"/>
      <c r="G95" s="18">
        <f t="shared" si="2"/>
        <v>0</v>
      </c>
      <c r="H95" s="17"/>
    </row>
    <row r="96" spans="1:8" ht="90" customHeight="1">
      <c r="A96" s="19" t="s">
        <v>283</v>
      </c>
      <c r="B96" s="19" t="s">
        <v>284</v>
      </c>
      <c r="C96" s="21">
        <v>450000</v>
      </c>
      <c r="D96" s="17">
        <f t="shared" si="3"/>
        <v>0</v>
      </c>
      <c r="E96" s="21">
        <v>450000</v>
      </c>
      <c r="F96" s="21">
        <v>450000</v>
      </c>
      <c r="G96" s="18">
        <f aca="true" t="shared" si="4" ref="G96:G165">H96-F96</f>
        <v>0</v>
      </c>
      <c r="H96" s="21">
        <v>450000</v>
      </c>
    </row>
    <row r="97" spans="1:8" ht="78.75" customHeight="1" hidden="1">
      <c r="A97" s="19" t="s">
        <v>65</v>
      </c>
      <c r="B97" s="19" t="s">
        <v>187</v>
      </c>
      <c r="C97" s="17"/>
      <c r="D97" s="17">
        <f t="shared" si="3"/>
        <v>0</v>
      </c>
      <c r="E97" s="17"/>
      <c r="F97" s="17"/>
      <c r="G97" s="18">
        <f t="shared" si="4"/>
        <v>0</v>
      </c>
      <c r="H97" s="17"/>
    </row>
    <row r="98" spans="1:8" ht="31.5" customHeight="1" hidden="1">
      <c r="A98" s="14" t="s">
        <v>66</v>
      </c>
      <c r="B98" s="14" t="s">
        <v>122</v>
      </c>
      <c r="C98" s="16">
        <f>C99</f>
        <v>0</v>
      </c>
      <c r="D98" s="17">
        <f t="shared" si="3"/>
        <v>0</v>
      </c>
      <c r="E98" s="16">
        <f>E99</f>
        <v>0</v>
      </c>
      <c r="F98" s="16">
        <f>F99</f>
        <v>0</v>
      </c>
      <c r="G98" s="18">
        <f t="shared" si="4"/>
        <v>0</v>
      </c>
      <c r="H98" s="16">
        <f>H99</f>
        <v>0</v>
      </c>
    </row>
    <row r="99" spans="1:8" ht="47.25" customHeight="1" hidden="1">
      <c r="A99" s="19" t="s">
        <v>67</v>
      </c>
      <c r="B99" s="19" t="s">
        <v>123</v>
      </c>
      <c r="C99" s="17"/>
      <c r="D99" s="17">
        <f t="shared" si="3"/>
        <v>0</v>
      </c>
      <c r="E99" s="17"/>
      <c r="F99" s="17"/>
      <c r="G99" s="18">
        <f t="shared" si="4"/>
        <v>0</v>
      </c>
      <c r="H99" s="17"/>
    </row>
    <row r="100" spans="1:8" ht="36" customHeight="1">
      <c r="A100" s="14" t="s">
        <v>68</v>
      </c>
      <c r="B100" s="15" t="s">
        <v>124</v>
      </c>
      <c r="C100" s="16">
        <f>C101+C102+C103+C104+C105+C106+C107+C108+C109+C110+C111+C112+C113+C114+C115+C116+C117+C118+C119+C120+C121+C122+C123+C124+C125+C126+C127+C128</f>
        <v>263900</v>
      </c>
      <c r="D100" s="17">
        <f t="shared" si="3"/>
        <v>0</v>
      </c>
      <c r="E100" s="16">
        <f>E101+E102+E103+E104+E105+E106+E107+E108+E109+E110+E111+E112+E113+E114+E115+E116+E117+E118+E119+E120+E121+E122+E123+E124+E125+E126+E127+E128</f>
        <v>263900</v>
      </c>
      <c r="F100" s="16">
        <f>F101+F102+F103+F104+F105+F106+F107+F108+F109+F110+F111+F112+F113+F114+F115+F116+F117+F118+F119+F120+F121+F122+F123+F124+F125+F126+F127+F128</f>
        <v>270700</v>
      </c>
      <c r="G100" s="18">
        <f t="shared" si="4"/>
        <v>904380</v>
      </c>
      <c r="H100" s="16">
        <f>H101+H102+H103+H104+H105+H106+H107+H108+H109+H110+H111+H112+H113+H114+H115+H116+H117+H118+H119+H120+H121+H122+H123+H124+H128</f>
        <v>1175080</v>
      </c>
    </row>
    <row r="101" spans="1:8" ht="109.5" customHeight="1" hidden="1">
      <c r="A101" s="19" t="s">
        <v>269</v>
      </c>
      <c r="B101" s="26" t="s">
        <v>286</v>
      </c>
      <c r="C101" s="21"/>
      <c r="D101" s="17">
        <f t="shared" si="3"/>
        <v>0</v>
      </c>
      <c r="E101" s="21"/>
      <c r="F101" s="21"/>
      <c r="G101" s="18">
        <f t="shared" si="4"/>
        <v>75000</v>
      </c>
      <c r="H101" s="21">
        <v>75000</v>
      </c>
    </row>
    <row r="102" spans="1:8" ht="63" customHeight="1" hidden="1">
      <c r="A102" s="19" t="s">
        <v>69</v>
      </c>
      <c r="B102" s="26" t="s">
        <v>125</v>
      </c>
      <c r="C102" s="21"/>
      <c r="D102" s="17">
        <f t="shared" si="3"/>
        <v>0</v>
      </c>
      <c r="E102" s="21"/>
      <c r="F102" s="21"/>
      <c r="G102" s="18">
        <f t="shared" si="4"/>
        <v>0</v>
      </c>
      <c r="H102" s="21"/>
    </row>
    <row r="103" spans="1:8" ht="78.75" customHeight="1" hidden="1">
      <c r="A103" s="19" t="s">
        <v>70</v>
      </c>
      <c r="B103" s="26" t="s">
        <v>126</v>
      </c>
      <c r="C103" s="21"/>
      <c r="D103" s="17">
        <f t="shared" si="3"/>
        <v>0</v>
      </c>
      <c r="E103" s="21"/>
      <c r="F103" s="21"/>
      <c r="G103" s="18">
        <f t="shared" si="4"/>
        <v>0</v>
      </c>
      <c r="H103" s="21"/>
    </row>
    <row r="104" spans="1:8" ht="85.5" customHeight="1" hidden="1">
      <c r="A104" s="19" t="s">
        <v>270</v>
      </c>
      <c r="B104" s="26" t="s">
        <v>127</v>
      </c>
      <c r="C104" s="21">
        <v>0</v>
      </c>
      <c r="D104" s="17">
        <f t="shared" si="3"/>
        <v>0</v>
      </c>
      <c r="E104" s="21">
        <v>0</v>
      </c>
      <c r="F104" s="21">
        <v>0</v>
      </c>
      <c r="G104" s="18">
        <f t="shared" si="4"/>
        <v>0</v>
      </c>
      <c r="H104" s="21">
        <v>0</v>
      </c>
    </row>
    <row r="105" spans="1:8" ht="94.5" customHeight="1" hidden="1">
      <c r="A105" s="19" t="s">
        <v>71</v>
      </c>
      <c r="B105" s="26" t="s">
        <v>128</v>
      </c>
      <c r="C105" s="21">
        <v>0</v>
      </c>
      <c r="D105" s="17">
        <f t="shared" si="3"/>
        <v>0</v>
      </c>
      <c r="E105" s="21">
        <v>0</v>
      </c>
      <c r="F105" s="21">
        <v>0</v>
      </c>
      <c r="G105" s="18">
        <f t="shared" si="4"/>
        <v>0</v>
      </c>
      <c r="H105" s="21">
        <v>0</v>
      </c>
    </row>
    <row r="106" spans="1:8" ht="47.25" customHeight="1" hidden="1">
      <c r="A106" s="19" t="s">
        <v>72</v>
      </c>
      <c r="B106" s="26" t="s">
        <v>129</v>
      </c>
      <c r="C106" s="21"/>
      <c r="D106" s="17">
        <f t="shared" si="3"/>
        <v>0</v>
      </c>
      <c r="E106" s="21"/>
      <c r="F106" s="21"/>
      <c r="G106" s="18">
        <f t="shared" si="4"/>
        <v>0</v>
      </c>
      <c r="H106" s="21"/>
    </row>
    <row r="107" spans="1:8" ht="78.75" customHeight="1" hidden="1">
      <c r="A107" s="19" t="s">
        <v>73</v>
      </c>
      <c r="B107" s="26" t="s">
        <v>130</v>
      </c>
      <c r="C107" s="21"/>
      <c r="D107" s="17">
        <f t="shared" si="3"/>
        <v>0</v>
      </c>
      <c r="E107" s="21"/>
      <c r="F107" s="21"/>
      <c r="G107" s="18">
        <f t="shared" si="4"/>
        <v>0</v>
      </c>
      <c r="H107" s="21"/>
    </row>
    <row r="108" spans="1:8" ht="78.75" customHeight="1" hidden="1">
      <c r="A108" s="19" t="s">
        <v>75</v>
      </c>
      <c r="B108" s="26" t="s">
        <v>131</v>
      </c>
      <c r="C108" s="21"/>
      <c r="D108" s="17">
        <f t="shared" si="3"/>
        <v>0</v>
      </c>
      <c r="E108" s="21"/>
      <c r="F108" s="21"/>
      <c r="G108" s="18">
        <f t="shared" si="4"/>
        <v>0</v>
      </c>
      <c r="H108" s="21"/>
    </row>
    <row r="109" spans="1:8" ht="47.25" customHeight="1" hidden="1">
      <c r="A109" s="19" t="s">
        <v>74</v>
      </c>
      <c r="B109" s="26" t="s">
        <v>224</v>
      </c>
      <c r="C109" s="21"/>
      <c r="D109" s="17">
        <f t="shared" si="3"/>
        <v>0</v>
      </c>
      <c r="E109" s="21"/>
      <c r="F109" s="21"/>
      <c r="G109" s="18">
        <f t="shared" si="4"/>
        <v>0</v>
      </c>
      <c r="H109" s="21"/>
    </row>
    <row r="110" spans="1:8" ht="63" customHeight="1" hidden="1">
      <c r="A110" s="19" t="s">
        <v>76</v>
      </c>
      <c r="B110" s="26" t="s">
        <v>268</v>
      </c>
      <c r="C110" s="21"/>
      <c r="D110" s="17">
        <f t="shared" si="3"/>
        <v>0</v>
      </c>
      <c r="E110" s="21"/>
      <c r="F110" s="21"/>
      <c r="G110" s="18">
        <f t="shared" si="4"/>
        <v>0</v>
      </c>
      <c r="H110" s="21"/>
    </row>
    <row r="111" spans="1:8" ht="47.25" customHeight="1" hidden="1">
      <c r="A111" s="19" t="s">
        <v>77</v>
      </c>
      <c r="B111" s="26" t="s">
        <v>132</v>
      </c>
      <c r="C111" s="21">
        <v>0</v>
      </c>
      <c r="D111" s="17">
        <f t="shared" si="3"/>
        <v>0</v>
      </c>
      <c r="E111" s="21">
        <v>0</v>
      </c>
      <c r="F111" s="21">
        <v>0</v>
      </c>
      <c r="G111" s="18">
        <f t="shared" si="4"/>
        <v>0</v>
      </c>
      <c r="H111" s="21">
        <v>0</v>
      </c>
    </row>
    <row r="112" spans="1:8" ht="47.25" customHeight="1" hidden="1">
      <c r="A112" s="19" t="s">
        <v>313</v>
      </c>
      <c r="B112" s="26" t="s">
        <v>133</v>
      </c>
      <c r="C112" s="21"/>
      <c r="D112" s="17">
        <f t="shared" si="3"/>
        <v>0</v>
      </c>
      <c r="E112" s="21"/>
      <c r="F112" s="21"/>
      <c r="G112" s="18">
        <f t="shared" si="4"/>
        <v>3250</v>
      </c>
      <c r="H112" s="21">
        <v>3250</v>
      </c>
    </row>
    <row r="113" spans="1:8" ht="31.5" customHeight="1" hidden="1">
      <c r="A113" s="19" t="s">
        <v>78</v>
      </c>
      <c r="B113" s="26" t="s">
        <v>134</v>
      </c>
      <c r="C113" s="21">
        <v>0</v>
      </c>
      <c r="D113" s="17">
        <f t="shared" si="3"/>
        <v>0</v>
      </c>
      <c r="E113" s="21">
        <v>0</v>
      </c>
      <c r="F113" s="21">
        <v>0</v>
      </c>
      <c r="G113" s="18">
        <f t="shared" si="4"/>
        <v>0</v>
      </c>
      <c r="H113" s="21">
        <v>0</v>
      </c>
    </row>
    <row r="114" spans="1:8" ht="63" customHeight="1" hidden="1">
      <c r="A114" s="19" t="s">
        <v>79</v>
      </c>
      <c r="B114" s="26" t="s">
        <v>136</v>
      </c>
      <c r="C114" s="21"/>
      <c r="D114" s="17">
        <f t="shared" si="3"/>
        <v>0</v>
      </c>
      <c r="E114" s="21"/>
      <c r="F114" s="21"/>
      <c r="G114" s="18">
        <f t="shared" si="4"/>
        <v>0</v>
      </c>
      <c r="H114" s="21"/>
    </row>
    <row r="115" spans="1:8" ht="63" customHeight="1" hidden="1">
      <c r="A115" s="19" t="s">
        <v>80</v>
      </c>
      <c r="B115" s="26" t="s">
        <v>137</v>
      </c>
      <c r="C115" s="21"/>
      <c r="D115" s="17">
        <f t="shared" si="3"/>
        <v>0</v>
      </c>
      <c r="E115" s="21"/>
      <c r="F115" s="21"/>
      <c r="G115" s="18">
        <f t="shared" si="4"/>
        <v>0</v>
      </c>
      <c r="H115" s="21"/>
    </row>
    <row r="116" spans="1:8" ht="78" hidden="1">
      <c r="A116" s="19" t="s">
        <v>271</v>
      </c>
      <c r="B116" s="26" t="s">
        <v>138</v>
      </c>
      <c r="C116" s="21"/>
      <c r="D116" s="17">
        <f t="shared" si="3"/>
        <v>0</v>
      </c>
      <c r="E116" s="21"/>
      <c r="F116" s="21"/>
      <c r="G116" s="18">
        <f t="shared" si="4"/>
        <v>510700</v>
      </c>
      <c r="H116" s="21">
        <v>510700</v>
      </c>
    </row>
    <row r="117" spans="1:8" ht="78" hidden="1">
      <c r="A117" s="19" t="s">
        <v>272</v>
      </c>
      <c r="B117" s="26" t="s">
        <v>138</v>
      </c>
      <c r="C117" s="21"/>
      <c r="D117" s="17">
        <f t="shared" si="3"/>
        <v>0</v>
      </c>
      <c r="E117" s="21"/>
      <c r="F117" s="21"/>
      <c r="G117" s="18">
        <f t="shared" si="4"/>
        <v>270</v>
      </c>
      <c r="H117" s="21">
        <v>270</v>
      </c>
    </row>
    <row r="118" spans="1:8" ht="47.25" customHeight="1" hidden="1">
      <c r="A118" s="19" t="s">
        <v>159</v>
      </c>
      <c r="B118" s="26" t="s">
        <v>190</v>
      </c>
      <c r="C118" s="21"/>
      <c r="D118" s="17">
        <f t="shared" si="3"/>
        <v>0</v>
      </c>
      <c r="E118" s="21"/>
      <c r="F118" s="21"/>
      <c r="G118" s="18">
        <f t="shared" si="4"/>
        <v>0</v>
      </c>
      <c r="H118" s="21"/>
    </row>
    <row r="119" spans="1:8" ht="47.25" customHeight="1" hidden="1">
      <c r="A119" s="19" t="s">
        <v>188</v>
      </c>
      <c r="B119" s="26" t="s">
        <v>189</v>
      </c>
      <c r="C119" s="21"/>
      <c r="D119" s="17">
        <f t="shared" si="3"/>
        <v>0</v>
      </c>
      <c r="E119" s="21"/>
      <c r="F119" s="21"/>
      <c r="G119" s="18">
        <f t="shared" si="4"/>
        <v>0</v>
      </c>
      <c r="H119" s="21"/>
    </row>
    <row r="120" spans="1:8" ht="30.75" hidden="1">
      <c r="A120" s="19" t="s">
        <v>273</v>
      </c>
      <c r="B120" s="26" t="s">
        <v>190</v>
      </c>
      <c r="C120" s="21">
        <v>0</v>
      </c>
      <c r="D120" s="17">
        <f t="shared" si="3"/>
        <v>0</v>
      </c>
      <c r="E120" s="21">
        <v>0</v>
      </c>
      <c r="F120" s="21">
        <v>0</v>
      </c>
      <c r="G120" s="18">
        <f t="shared" si="4"/>
        <v>0</v>
      </c>
      <c r="H120" s="21">
        <v>0</v>
      </c>
    </row>
    <row r="121" spans="1:8" ht="78.75" customHeight="1" hidden="1">
      <c r="A121" s="19" t="s">
        <v>81</v>
      </c>
      <c r="B121" s="26" t="s">
        <v>111</v>
      </c>
      <c r="C121" s="21"/>
      <c r="D121" s="17">
        <f t="shared" si="3"/>
        <v>0</v>
      </c>
      <c r="E121" s="21"/>
      <c r="F121" s="21"/>
      <c r="G121" s="18">
        <f t="shared" si="4"/>
        <v>0</v>
      </c>
      <c r="H121" s="21"/>
    </row>
    <row r="122" spans="1:8" ht="78.75" customHeight="1" hidden="1">
      <c r="A122" s="19" t="s">
        <v>82</v>
      </c>
      <c r="B122" s="28" t="s">
        <v>139</v>
      </c>
      <c r="C122" s="21">
        <v>0</v>
      </c>
      <c r="D122" s="17">
        <f t="shared" si="3"/>
        <v>0</v>
      </c>
      <c r="E122" s="21">
        <v>0</v>
      </c>
      <c r="F122" s="21">
        <v>0</v>
      </c>
      <c r="G122" s="18">
        <f t="shared" si="4"/>
        <v>0</v>
      </c>
      <c r="H122" s="21">
        <v>0</v>
      </c>
    </row>
    <row r="123" spans="1:8" ht="63" customHeight="1" hidden="1">
      <c r="A123" s="19" t="s">
        <v>83</v>
      </c>
      <c r="B123" s="28" t="s">
        <v>9</v>
      </c>
      <c r="C123" s="21">
        <v>0</v>
      </c>
      <c r="D123" s="17">
        <f t="shared" si="3"/>
        <v>0</v>
      </c>
      <c r="E123" s="21">
        <v>0</v>
      </c>
      <c r="F123" s="21">
        <v>0</v>
      </c>
      <c r="G123" s="18">
        <f t="shared" si="4"/>
        <v>0</v>
      </c>
      <c r="H123" s="21">
        <v>0</v>
      </c>
    </row>
    <row r="124" spans="1:8" ht="96.75" customHeight="1" hidden="1">
      <c r="A124" s="19" t="s">
        <v>280</v>
      </c>
      <c r="B124" s="28" t="s">
        <v>274</v>
      </c>
      <c r="C124" s="21"/>
      <c r="D124" s="17">
        <f t="shared" si="3"/>
        <v>0</v>
      </c>
      <c r="E124" s="21"/>
      <c r="F124" s="21"/>
      <c r="G124" s="18">
        <f t="shared" si="4"/>
        <v>22950</v>
      </c>
      <c r="H124" s="21">
        <v>22950</v>
      </c>
    </row>
    <row r="125" spans="1:8" ht="114.75" customHeight="1">
      <c r="A125" s="19" t="s">
        <v>367</v>
      </c>
      <c r="B125" s="26" t="s">
        <v>368</v>
      </c>
      <c r="C125" s="21">
        <v>5000</v>
      </c>
      <c r="D125" s="17"/>
      <c r="E125" s="21">
        <v>5000</v>
      </c>
      <c r="F125" s="21">
        <v>5000</v>
      </c>
      <c r="G125" s="18"/>
      <c r="H125" s="21"/>
    </row>
    <row r="126" spans="1:8" ht="144" customHeight="1">
      <c r="A126" s="19" t="s">
        <v>369</v>
      </c>
      <c r="B126" s="26" t="s">
        <v>370</v>
      </c>
      <c r="C126" s="21">
        <v>5000</v>
      </c>
      <c r="D126" s="17"/>
      <c r="E126" s="21">
        <v>5000</v>
      </c>
      <c r="F126" s="21">
        <v>5000</v>
      </c>
      <c r="G126" s="18"/>
      <c r="H126" s="21"/>
    </row>
    <row r="127" spans="1:8" ht="105" customHeight="1">
      <c r="A127" s="19" t="s">
        <v>371</v>
      </c>
      <c r="B127" s="26" t="s">
        <v>372</v>
      </c>
      <c r="C127" s="21">
        <v>253900</v>
      </c>
      <c r="D127" s="17"/>
      <c r="E127" s="21">
        <v>253900</v>
      </c>
      <c r="F127" s="21">
        <v>260700</v>
      </c>
      <c r="G127" s="18"/>
      <c r="H127" s="21"/>
    </row>
    <row r="128" spans="1:8" ht="62.25" hidden="1">
      <c r="A128" s="14" t="s">
        <v>84</v>
      </c>
      <c r="B128" s="15" t="s">
        <v>140</v>
      </c>
      <c r="C128" s="16">
        <f>C129+C130</f>
        <v>0</v>
      </c>
      <c r="D128" s="24">
        <f t="shared" si="3"/>
        <v>0</v>
      </c>
      <c r="E128" s="16">
        <f>E129+E130</f>
        <v>0</v>
      </c>
      <c r="F128" s="16">
        <f>F129+F130</f>
        <v>0</v>
      </c>
      <c r="G128" s="18">
        <f t="shared" si="4"/>
        <v>562910</v>
      </c>
      <c r="H128" s="16">
        <f>H129+H130</f>
        <v>562910</v>
      </c>
    </row>
    <row r="129" spans="1:8" ht="62.25" hidden="1">
      <c r="A129" s="19" t="s">
        <v>329</v>
      </c>
      <c r="B129" s="26" t="s">
        <v>140</v>
      </c>
      <c r="C129" s="50"/>
      <c r="D129" s="51">
        <f t="shared" si="3"/>
        <v>0</v>
      </c>
      <c r="E129" s="50"/>
      <c r="F129" s="50"/>
      <c r="G129" s="18"/>
      <c r="H129" s="21">
        <v>263900</v>
      </c>
    </row>
    <row r="130" spans="1:8" ht="63" customHeight="1" hidden="1">
      <c r="A130" s="19" t="s">
        <v>324</v>
      </c>
      <c r="B130" s="26" t="s">
        <v>140</v>
      </c>
      <c r="C130" s="50"/>
      <c r="D130" s="51">
        <f t="shared" si="3"/>
        <v>0</v>
      </c>
      <c r="E130" s="50"/>
      <c r="F130" s="50"/>
      <c r="G130" s="18">
        <f t="shared" si="4"/>
        <v>299010</v>
      </c>
      <c r="H130" s="21">
        <v>299010</v>
      </c>
    </row>
    <row r="131" spans="1:8" ht="15.75" customHeight="1" hidden="1">
      <c r="A131" s="14" t="s">
        <v>85</v>
      </c>
      <c r="B131" s="15" t="s">
        <v>141</v>
      </c>
      <c r="C131" s="16">
        <f>C132+C133</f>
        <v>0</v>
      </c>
      <c r="D131" s="17">
        <f t="shared" si="3"/>
        <v>0</v>
      </c>
      <c r="E131" s="16">
        <f>E132+E133</f>
        <v>0</v>
      </c>
      <c r="F131" s="16">
        <f>F132+F133</f>
        <v>0</v>
      </c>
      <c r="G131" s="18">
        <f t="shared" si="4"/>
        <v>0</v>
      </c>
      <c r="H131" s="16">
        <f>H132+H133</f>
        <v>0</v>
      </c>
    </row>
    <row r="132" spans="1:8" ht="31.5" customHeight="1" hidden="1">
      <c r="A132" s="19" t="s">
        <v>86</v>
      </c>
      <c r="B132" s="26" t="s">
        <v>142</v>
      </c>
      <c r="C132" s="16"/>
      <c r="D132" s="17">
        <f t="shared" si="3"/>
        <v>0</v>
      </c>
      <c r="E132" s="16"/>
      <c r="F132" s="16"/>
      <c r="G132" s="18">
        <f t="shared" si="4"/>
        <v>0</v>
      </c>
      <c r="H132" s="16"/>
    </row>
    <row r="133" spans="1:8" ht="31.5" customHeight="1" hidden="1">
      <c r="A133" s="19" t="s">
        <v>87</v>
      </c>
      <c r="B133" s="26" t="s">
        <v>143</v>
      </c>
      <c r="C133" s="21"/>
      <c r="D133" s="17">
        <f t="shared" si="3"/>
        <v>0</v>
      </c>
      <c r="E133" s="21"/>
      <c r="F133" s="21"/>
      <c r="G133" s="18">
        <f t="shared" si="4"/>
        <v>0</v>
      </c>
      <c r="H133" s="21"/>
    </row>
    <row r="134" spans="1:8" ht="15">
      <c r="A134" s="14" t="s">
        <v>89</v>
      </c>
      <c r="B134" s="15" t="s">
        <v>144</v>
      </c>
      <c r="C134" s="16">
        <f>C135+C219+C221+C223+C230</f>
        <v>539853300</v>
      </c>
      <c r="D134" s="24">
        <f t="shared" si="3"/>
        <v>-3.409999966621399</v>
      </c>
      <c r="E134" s="16">
        <f>E135+E219+E221+E223+E230</f>
        <v>539853296.59</v>
      </c>
      <c r="F134" s="16">
        <f>F135+F219+F221+F223+F230</f>
        <v>424265185.43</v>
      </c>
      <c r="G134" s="25" t="e">
        <f t="shared" si="4"/>
        <v>#REF!</v>
      </c>
      <c r="H134" s="16" t="e">
        <f>H135+H219+H221+H223+H230</f>
        <v>#REF!</v>
      </c>
    </row>
    <row r="135" spans="1:8" ht="46.5">
      <c r="A135" s="14" t="s">
        <v>88</v>
      </c>
      <c r="B135" s="15" t="s">
        <v>146</v>
      </c>
      <c r="C135" s="16">
        <f>C136+C142+C175+C204+C214</f>
        <v>539853300</v>
      </c>
      <c r="D135" s="24">
        <f t="shared" si="3"/>
        <v>-3.409999966621399</v>
      </c>
      <c r="E135" s="16">
        <f>E136+E142+E175+E204+E214</f>
        <v>539853296.59</v>
      </c>
      <c r="F135" s="16">
        <f>F136+F142+F175+F204+F214</f>
        <v>424265185.43</v>
      </c>
      <c r="G135" s="25" t="e">
        <f t="shared" si="4"/>
        <v>#REF!</v>
      </c>
      <c r="H135" s="16" t="e">
        <f>H136+H142+H175+H204+H214</f>
        <v>#REF!</v>
      </c>
    </row>
    <row r="136" spans="1:8" ht="46.5">
      <c r="A136" s="14" t="s">
        <v>330</v>
      </c>
      <c r="B136" s="15" t="s">
        <v>247</v>
      </c>
      <c r="C136" s="16">
        <f>C137+C139+C140+C141</f>
        <v>148569300</v>
      </c>
      <c r="D136" s="24">
        <f t="shared" si="3"/>
        <v>0</v>
      </c>
      <c r="E136" s="16">
        <f>E137+E139+E140+E141</f>
        <v>148569300</v>
      </c>
      <c r="F136" s="16">
        <f>F137+F139+F140+F141</f>
        <v>148569300</v>
      </c>
      <c r="G136" s="25">
        <f t="shared" si="4"/>
        <v>-2026500</v>
      </c>
      <c r="H136" s="16">
        <f>H137+H139+H140+H141</f>
        <v>146542800</v>
      </c>
    </row>
    <row r="137" spans="1:9" ht="56.25" customHeight="1">
      <c r="A137" s="19" t="s">
        <v>331</v>
      </c>
      <c r="B137" s="26" t="s">
        <v>392</v>
      </c>
      <c r="C137" s="21">
        <f>C138</f>
        <v>148569300</v>
      </c>
      <c r="D137" s="17">
        <f t="shared" si="3"/>
        <v>0</v>
      </c>
      <c r="E137" s="21">
        <f>E138</f>
        <v>148569300</v>
      </c>
      <c r="F137" s="21">
        <f>F138</f>
        <v>148569300</v>
      </c>
      <c r="G137" s="18">
        <f t="shared" si="4"/>
        <v>-2026500</v>
      </c>
      <c r="H137" s="21">
        <f>H138</f>
        <v>146542800</v>
      </c>
      <c r="I137" s="2">
        <v>801</v>
      </c>
    </row>
    <row r="138" spans="1:9" ht="82.5" customHeight="1">
      <c r="A138" s="19" t="s">
        <v>331</v>
      </c>
      <c r="B138" s="30" t="s">
        <v>304</v>
      </c>
      <c r="C138" s="50">
        <v>148569300</v>
      </c>
      <c r="D138" s="17">
        <f t="shared" si="3"/>
        <v>0</v>
      </c>
      <c r="E138" s="50">
        <v>148569300</v>
      </c>
      <c r="F138" s="50">
        <v>148569300</v>
      </c>
      <c r="G138" s="18">
        <f t="shared" si="4"/>
        <v>-2026500</v>
      </c>
      <c r="H138" s="21">
        <v>146542800</v>
      </c>
      <c r="I138" s="2">
        <v>801</v>
      </c>
    </row>
    <row r="139" spans="1:9" ht="51" customHeight="1" hidden="1">
      <c r="A139" s="31" t="s">
        <v>277</v>
      </c>
      <c r="B139" s="26" t="s">
        <v>145</v>
      </c>
      <c r="C139" s="50"/>
      <c r="D139" s="17">
        <f t="shared" si="3"/>
        <v>0</v>
      </c>
      <c r="E139" s="50"/>
      <c r="F139" s="50"/>
      <c r="G139" s="18">
        <f t="shared" si="4"/>
        <v>0</v>
      </c>
      <c r="H139" s="21"/>
      <c r="I139" s="2">
        <v>2901</v>
      </c>
    </row>
    <row r="140" spans="1:8" ht="63" customHeight="1" hidden="1">
      <c r="A140" s="19" t="s">
        <v>225</v>
      </c>
      <c r="B140" s="26" t="s">
        <v>226</v>
      </c>
      <c r="C140" s="50"/>
      <c r="D140" s="17">
        <f t="shared" si="3"/>
        <v>0</v>
      </c>
      <c r="E140" s="50"/>
      <c r="F140" s="50"/>
      <c r="G140" s="18">
        <f t="shared" si="4"/>
        <v>0</v>
      </c>
      <c r="H140" s="21"/>
    </row>
    <row r="141" spans="1:8" ht="31.5" customHeight="1" hidden="1">
      <c r="A141" s="19" t="s">
        <v>90</v>
      </c>
      <c r="B141" s="26" t="s">
        <v>209</v>
      </c>
      <c r="C141" s="50">
        <v>0</v>
      </c>
      <c r="D141" s="17">
        <f t="shared" si="3"/>
        <v>0</v>
      </c>
      <c r="E141" s="50">
        <v>0</v>
      </c>
      <c r="F141" s="50">
        <v>0</v>
      </c>
      <c r="G141" s="18">
        <f t="shared" si="4"/>
        <v>0</v>
      </c>
      <c r="H141" s="21">
        <v>0</v>
      </c>
    </row>
    <row r="142" spans="1:9" ht="64.5" customHeight="1">
      <c r="A142" s="14" t="s">
        <v>332</v>
      </c>
      <c r="B142" s="15" t="s">
        <v>227</v>
      </c>
      <c r="C142" s="52">
        <f>C143+C148+C149+C150+C151+C152+C154+C155+C156+C161+C165+C168</f>
        <v>131096900</v>
      </c>
      <c r="D142" s="24">
        <f t="shared" si="3"/>
        <v>-3.4099999964237213</v>
      </c>
      <c r="E142" s="52">
        <f>E143+E148+E149+E150+E151+E152+E154+E155+E156+E161+E165+E167+E168</f>
        <v>131096896.59</v>
      </c>
      <c r="F142" s="52">
        <f>F143+F148+F149+F150+F151+F152+F154+F155+F156+F161+F165+F167+F168</f>
        <v>84763785.42999999</v>
      </c>
      <c r="G142" s="24" t="e">
        <f t="shared" si="4"/>
        <v>#REF!</v>
      </c>
      <c r="H142" s="16" t="e">
        <f>#REF!+H143+H148+H150+H156+H161+H154+H165+H168</f>
        <v>#REF!</v>
      </c>
      <c r="I142" s="32"/>
    </row>
    <row r="143" spans="1:8" ht="56.25" customHeight="1" hidden="1">
      <c r="A143" s="31" t="s">
        <v>352</v>
      </c>
      <c r="B143" s="26" t="s">
        <v>292</v>
      </c>
      <c r="C143" s="53">
        <f>C144+C145+C146+C147</f>
        <v>0</v>
      </c>
      <c r="D143" s="17">
        <f aca="true" t="shared" si="5" ref="D143:D172">E143-C143</f>
        <v>0</v>
      </c>
      <c r="E143" s="53">
        <f>E144+E145+E146+E147</f>
        <v>0</v>
      </c>
      <c r="F143" s="53">
        <f>F144+F145+F146+F147</f>
        <v>0</v>
      </c>
      <c r="G143" s="18">
        <f t="shared" si="4"/>
        <v>0</v>
      </c>
      <c r="H143" s="24">
        <f>H144+H145+H146+H147</f>
        <v>0</v>
      </c>
    </row>
    <row r="144" spans="1:9" ht="76.5" customHeight="1" hidden="1">
      <c r="A144" s="31" t="s">
        <v>352</v>
      </c>
      <c r="B144" s="33" t="s">
        <v>379</v>
      </c>
      <c r="C144" s="51"/>
      <c r="D144" s="17">
        <f t="shared" si="5"/>
        <v>0</v>
      </c>
      <c r="E144" s="51"/>
      <c r="F144" s="51"/>
      <c r="G144" s="18">
        <f t="shared" si="4"/>
        <v>0</v>
      </c>
      <c r="H144" s="17"/>
      <c r="I144" s="2">
        <v>2974</v>
      </c>
    </row>
    <row r="145" spans="1:9" ht="141.75" customHeight="1" hidden="1">
      <c r="A145" s="31" t="s">
        <v>352</v>
      </c>
      <c r="B145" s="26" t="s">
        <v>248</v>
      </c>
      <c r="C145" s="51">
        <v>0</v>
      </c>
      <c r="D145" s="17">
        <f t="shared" si="5"/>
        <v>0</v>
      </c>
      <c r="E145" s="51">
        <v>0</v>
      </c>
      <c r="F145" s="51">
        <v>0</v>
      </c>
      <c r="G145" s="18">
        <f t="shared" si="4"/>
        <v>0</v>
      </c>
      <c r="H145" s="17">
        <v>0</v>
      </c>
      <c r="I145" s="2">
        <v>911</v>
      </c>
    </row>
    <row r="146" spans="1:9" ht="141.75" customHeight="1" hidden="1">
      <c r="A146" s="31" t="s">
        <v>352</v>
      </c>
      <c r="B146" s="26" t="s">
        <v>249</v>
      </c>
      <c r="C146" s="51">
        <v>0</v>
      </c>
      <c r="D146" s="17">
        <f t="shared" si="5"/>
        <v>0</v>
      </c>
      <c r="E146" s="51">
        <v>0</v>
      </c>
      <c r="F146" s="51">
        <v>0</v>
      </c>
      <c r="G146" s="18">
        <f t="shared" si="4"/>
        <v>0</v>
      </c>
      <c r="H146" s="17">
        <v>0</v>
      </c>
      <c r="I146" s="2">
        <v>912</v>
      </c>
    </row>
    <row r="147" spans="1:9" ht="181.5" customHeight="1" hidden="1">
      <c r="A147" s="31" t="s">
        <v>352</v>
      </c>
      <c r="B147" s="26" t="s">
        <v>294</v>
      </c>
      <c r="C147" s="51"/>
      <c r="D147" s="17">
        <f t="shared" si="5"/>
        <v>0</v>
      </c>
      <c r="E147" s="51"/>
      <c r="F147" s="51"/>
      <c r="G147" s="18">
        <f t="shared" si="4"/>
        <v>0</v>
      </c>
      <c r="H147" s="17"/>
      <c r="I147" s="2" t="s">
        <v>293</v>
      </c>
    </row>
    <row r="148" spans="1:8" ht="74.25" customHeight="1">
      <c r="A148" s="19" t="s">
        <v>351</v>
      </c>
      <c r="B148" s="34" t="s">
        <v>350</v>
      </c>
      <c r="C148" s="51"/>
      <c r="D148" s="17">
        <f t="shared" si="5"/>
        <v>0</v>
      </c>
      <c r="E148" s="51"/>
      <c r="F148" s="51">
        <v>61402907.48</v>
      </c>
      <c r="G148" s="29">
        <f t="shared" si="4"/>
        <v>-24358907.479999997</v>
      </c>
      <c r="H148" s="17">
        <v>37044000</v>
      </c>
    </row>
    <row r="149" spans="1:9" ht="78.75" customHeight="1">
      <c r="A149" s="19" t="s">
        <v>381</v>
      </c>
      <c r="B149" s="34" t="s">
        <v>393</v>
      </c>
      <c r="C149" s="51">
        <v>2699100</v>
      </c>
      <c r="D149" s="17">
        <f t="shared" si="5"/>
        <v>-0.8999999999068677</v>
      </c>
      <c r="E149" s="51">
        <v>2699099.1</v>
      </c>
      <c r="F149" s="51">
        <v>3574806.65</v>
      </c>
      <c r="G149" s="29"/>
      <c r="H149" s="17"/>
      <c r="I149" s="4" t="s">
        <v>382</v>
      </c>
    </row>
    <row r="150" spans="1:11" ht="127.5" customHeight="1" hidden="1">
      <c r="A150" s="19" t="s">
        <v>383</v>
      </c>
      <c r="B150" s="35" t="s">
        <v>297</v>
      </c>
      <c r="C150" s="51"/>
      <c r="D150" s="17">
        <f t="shared" si="5"/>
        <v>0</v>
      </c>
      <c r="E150" s="51"/>
      <c r="F150" s="51"/>
      <c r="G150" s="29">
        <f t="shared" si="4"/>
        <v>0</v>
      </c>
      <c r="H150" s="17"/>
      <c r="K150" s="2" t="s">
        <v>298</v>
      </c>
    </row>
    <row r="151" spans="1:8" s="49" customFormat="1" ht="98.25" customHeight="1">
      <c r="A151" s="19" t="s">
        <v>388</v>
      </c>
      <c r="B151" s="48" t="s">
        <v>389</v>
      </c>
      <c r="C151" s="51">
        <v>54786500</v>
      </c>
      <c r="D151" s="17">
        <f t="shared" si="5"/>
        <v>-1.0200000032782555</v>
      </c>
      <c r="E151" s="51">
        <v>54786498.98</v>
      </c>
      <c r="F151" s="51"/>
      <c r="G151" s="29"/>
      <c r="H151" s="17"/>
    </row>
    <row r="152" spans="1:8" ht="99" customHeight="1">
      <c r="A152" s="19" t="s">
        <v>384</v>
      </c>
      <c r="B152" s="36" t="s">
        <v>394</v>
      </c>
      <c r="C152" s="53">
        <f>C153</f>
        <v>6500</v>
      </c>
      <c r="D152" s="24">
        <f t="shared" si="5"/>
        <v>6.8400000000001455</v>
      </c>
      <c r="E152" s="53">
        <f>E153</f>
        <v>6506.84</v>
      </c>
      <c r="F152" s="53">
        <f>F153</f>
        <v>11293.37</v>
      </c>
      <c r="G152" s="29"/>
      <c r="H152" s="17"/>
    </row>
    <row r="153" spans="1:8" ht="54.75" customHeight="1">
      <c r="A153" s="19" t="s">
        <v>384</v>
      </c>
      <c r="B153" s="37" t="s">
        <v>380</v>
      </c>
      <c r="C153" s="51">
        <v>6500</v>
      </c>
      <c r="D153" s="17">
        <f>E153-C153</f>
        <v>6.8400000000001455</v>
      </c>
      <c r="E153" s="51">
        <v>6506.84</v>
      </c>
      <c r="F153" s="51">
        <v>11293.37</v>
      </c>
      <c r="G153" s="29"/>
      <c r="H153" s="17"/>
    </row>
    <row r="154" spans="1:11" ht="66" customHeight="1">
      <c r="A154" s="19" t="s">
        <v>354</v>
      </c>
      <c r="B154" s="38" t="s">
        <v>355</v>
      </c>
      <c r="C154" s="51">
        <v>1769300</v>
      </c>
      <c r="D154" s="17">
        <f>E154-C154</f>
        <v>50.73999999999069</v>
      </c>
      <c r="E154" s="51">
        <v>1769350.74</v>
      </c>
      <c r="F154" s="51">
        <v>1775768.1</v>
      </c>
      <c r="G154" s="18">
        <f>H154-F154</f>
        <v>-6417.200000000186</v>
      </c>
      <c r="H154" s="17">
        <v>1769350.9</v>
      </c>
      <c r="K154" s="2" t="s">
        <v>375</v>
      </c>
    </row>
    <row r="155" spans="1:11" ht="52.5" customHeight="1">
      <c r="A155" s="19" t="s">
        <v>376</v>
      </c>
      <c r="B155" s="26" t="s">
        <v>377</v>
      </c>
      <c r="C155" s="51">
        <v>2793700</v>
      </c>
      <c r="D155" s="17">
        <f t="shared" si="5"/>
        <v>-0.5499999998137355</v>
      </c>
      <c r="E155" s="51">
        <v>2793699.45</v>
      </c>
      <c r="F155" s="51">
        <v>2584601.65</v>
      </c>
      <c r="G155" s="29"/>
      <c r="H155" s="17"/>
      <c r="K155" s="2" t="s">
        <v>378</v>
      </c>
    </row>
    <row r="156" spans="1:8" ht="42.75" customHeight="1">
      <c r="A156" s="19" t="s">
        <v>356</v>
      </c>
      <c r="B156" s="26" t="s">
        <v>395</v>
      </c>
      <c r="C156" s="53">
        <f>C157+C158+C159+C160</f>
        <v>400</v>
      </c>
      <c r="D156" s="24">
        <f t="shared" si="5"/>
        <v>-53.170000000000016</v>
      </c>
      <c r="E156" s="53">
        <f>E157+E158+E159+E160</f>
        <v>346.83</v>
      </c>
      <c r="F156" s="53">
        <f>F157+F158+F159+F160</f>
        <v>346.83</v>
      </c>
      <c r="G156" s="39">
        <f t="shared" si="4"/>
        <v>6589.85</v>
      </c>
      <c r="H156" s="24">
        <f>H157+H158+H159+H160</f>
        <v>6936.68</v>
      </c>
    </row>
    <row r="157" spans="1:8" ht="127.5" customHeight="1" hidden="1">
      <c r="A157" s="19" t="s">
        <v>356</v>
      </c>
      <c r="B157" s="37" t="s">
        <v>358</v>
      </c>
      <c r="C157" s="51"/>
      <c r="D157" s="17">
        <f t="shared" si="5"/>
        <v>0</v>
      </c>
      <c r="E157" s="51"/>
      <c r="F157" s="51"/>
      <c r="G157" s="29">
        <f t="shared" si="4"/>
        <v>0</v>
      </c>
      <c r="H157" s="17"/>
    </row>
    <row r="158" spans="1:11" ht="92.25" customHeight="1">
      <c r="A158" s="19" t="s">
        <v>356</v>
      </c>
      <c r="B158" s="19" t="s">
        <v>357</v>
      </c>
      <c r="C158" s="51">
        <v>400</v>
      </c>
      <c r="D158" s="17">
        <f t="shared" si="5"/>
        <v>-53.170000000000016</v>
      </c>
      <c r="E158" s="51">
        <v>346.83</v>
      </c>
      <c r="F158" s="51">
        <v>346.83</v>
      </c>
      <c r="G158" s="29">
        <f t="shared" si="4"/>
        <v>6589.85</v>
      </c>
      <c r="H158" s="17">
        <v>6936.68</v>
      </c>
      <c r="K158" s="2" t="s">
        <v>361</v>
      </c>
    </row>
    <row r="159" spans="1:8" ht="127.5" customHeight="1" hidden="1">
      <c r="A159" s="19" t="s">
        <v>356</v>
      </c>
      <c r="B159" s="19" t="s">
        <v>359</v>
      </c>
      <c r="C159" s="51"/>
      <c r="D159" s="17">
        <f t="shared" si="5"/>
        <v>0</v>
      </c>
      <c r="E159" s="51"/>
      <c r="F159" s="51"/>
      <c r="G159" s="29">
        <f t="shared" si="4"/>
        <v>0</v>
      </c>
      <c r="H159" s="17"/>
    </row>
    <row r="160" spans="1:8" ht="127.5" customHeight="1" hidden="1">
      <c r="A160" s="19" t="s">
        <v>356</v>
      </c>
      <c r="B160" s="19" t="s">
        <v>360</v>
      </c>
      <c r="C160" s="51"/>
      <c r="D160" s="17">
        <f t="shared" si="5"/>
        <v>0</v>
      </c>
      <c r="E160" s="51"/>
      <c r="F160" s="51"/>
      <c r="G160" s="29">
        <f t="shared" si="4"/>
        <v>0</v>
      </c>
      <c r="H160" s="17"/>
    </row>
    <row r="161" spans="1:8" ht="78.75" customHeight="1" hidden="1">
      <c r="A161" s="19" t="s">
        <v>333</v>
      </c>
      <c r="B161" s="26" t="s">
        <v>295</v>
      </c>
      <c r="C161" s="53">
        <f>C162+C163+C164</f>
        <v>0</v>
      </c>
      <c r="D161" s="17">
        <f t="shared" si="5"/>
        <v>0</v>
      </c>
      <c r="E161" s="53">
        <f>E162+E163+E164</f>
        <v>0</v>
      </c>
      <c r="F161" s="53">
        <f>F162+F163+F164</f>
        <v>0</v>
      </c>
      <c r="G161" s="18">
        <f t="shared" si="4"/>
        <v>0</v>
      </c>
      <c r="H161" s="24">
        <f>H162+H163+H164</f>
        <v>0</v>
      </c>
    </row>
    <row r="162" spans="1:11" ht="64.5" customHeight="1" hidden="1">
      <c r="A162" s="19" t="s">
        <v>333</v>
      </c>
      <c r="B162" s="40" t="s">
        <v>303</v>
      </c>
      <c r="C162" s="51"/>
      <c r="D162" s="17">
        <f t="shared" si="5"/>
        <v>0</v>
      </c>
      <c r="E162" s="51"/>
      <c r="F162" s="51"/>
      <c r="G162" s="18">
        <f t="shared" si="4"/>
        <v>0</v>
      </c>
      <c r="H162" s="17"/>
      <c r="K162" s="2" t="s">
        <v>293</v>
      </c>
    </row>
    <row r="163" spans="1:9" ht="69.75" customHeight="1" hidden="1">
      <c r="A163" s="19" t="s">
        <v>333</v>
      </c>
      <c r="B163" s="26" t="s">
        <v>295</v>
      </c>
      <c r="C163" s="51"/>
      <c r="D163" s="17">
        <f t="shared" si="5"/>
        <v>0</v>
      </c>
      <c r="E163" s="51"/>
      <c r="F163" s="51"/>
      <c r="G163" s="18">
        <f t="shared" si="4"/>
        <v>0</v>
      </c>
      <c r="H163" s="17"/>
      <c r="I163" s="2">
        <v>2933</v>
      </c>
    </row>
    <row r="164" spans="1:8" ht="78.75" customHeight="1" hidden="1">
      <c r="A164" s="19" t="s">
        <v>333</v>
      </c>
      <c r="B164" s="38" t="s">
        <v>327</v>
      </c>
      <c r="C164" s="51"/>
      <c r="D164" s="17">
        <f t="shared" si="5"/>
        <v>0</v>
      </c>
      <c r="E164" s="51"/>
      <c r="F164" s="51"/>
      <c r="G164" s="18">
        <f t="shared" si="4"/>
        <v>0</v>
      </c>
      <c r="H164" s="17"/>
    </row>
    <row r="165" spans="1:9" ht="61.5" customHeight="1">
      <c r="A165" s="19" t="s">
        <v>348</v>
      </c>
      <c r="B165" s="38" t="s">
        <v>349</v>
      </c>
      <c r="C165" s="51">
        <f>C166</f>
        <v>2041200</v>
      </c>
      <c r="D165" s="17">
        <f t="shared" si="5"/>
        <v>-2041200</v>
      </c>
      <c r="E165" s="51">
        <f>E166</f>
        <v>0</v>
      </c>
      <c r="F165" s="51">
        <f>F166</f>
        <v>0</v>
      </c>
      <c r="G165" s="29">
        <f t="shared" si="4"/>
        <v>6862000</v>
      </c>
      <c r="H165" s="17">
        <v>6862000</v>
      </c>
      <c r="I165" s="2">
        <v>347</v>
      </c>
    </row>
    <row r="166" spans="1:9" ht="78.75" customHeight="1">
      <c r="A166" s="19" t="s">
        <v>348</v>
      </c>
      <c r="B166" s="41" t="s">
        <v>326</v>
      </c>
      <c r="C166" s="51">
        <v>2041200</v>
      </c>
      <c r="D166" s="17">
        <f t="shared" si="5"/>
        <v>-2041200</v>
      </c>
      <c r="E166" s="51">
        <v>0</v>
      </c>
      <c r="F166" s="51">
        <v>0</v>
      </c>
      <c r="G166" s="29"/>
      <c r="H166" s="17"/>
      <c r="I166" s="2" t="s">
        <v>374</v>
      </c>
    </row>
    <row r="167" spans="1:8" s="55" customFormat="1" ht="59.25" customHeight="1">
      <c r="A167" s="19" t="s">
        <v>390</v>
      </c>
      <c r="B167" s="56" t="s">
        <v>391</v>
      </c>
      <c r="C167" s="51"/>
      <c r="D167" s="17">
        <f t="shared" si="5"/>
        <v>2041194.65</v>
      </c>
      <c r="E167" s="51">
        <v>2041194.65</v>
      </c>
      <c r="F167" s="51">
        <v>9550661.35</v>
      </c>
      <c r="G167" s="29"/>
      <c r="H167" s="17"/>
    </row>
    <row r="168" spans="1:8" ht="30.75">
      <c r="A168" s="31" t="s">
        <v>334</v>
      </c>
      <c r="B168" s="26" t="s">
        <v>158</v>
      </c>
      <c r="C168" s="52">
        <f>C169+C170+C171+C172+C173+C174</f>
        <v>67000200</v>
      </c>
      <c r="D168" s="17">
        <f t="shared" si="5"/>
        <v>0</v>
      </c>
      <c r="E168" s="52">
        <f>E169+E170+E171+E172+E173+E174</f>
        <v>67000200</v>
      </c>
      <c r="F168" s="52">
        <f>F169+F170+F171+F172+F173+F174</f>
        <v>5863400</v>
      </c>
      <c r="G168" s="18" t="e">
        <f>H168-F168</f>
        <v>#REF!</v>
      </c>
      <c r="H168" s="16" t="e">
        <f>H169+H170+H171+#REF!+H172+H173+H174</f>
        <v>#REF!</v>
      </c>
    </row>
    <row r="169" spans="1:9" ht="65.25" customHeight="1">
      <c r="A169" s="31" t="s">
        <v>334</v>
      </c>
      <c r="B169" s="42" t="s">
        <v>287</v>
      </c>
      <c r="C169" s="51">
        <v>1560900</v>
      </c>
      <c r="D169" s="17">
        <f t="shared" si="5"/>
        <v>0</v>
      </c>
      <c r="E169" s="51">
        <v>1560900</v>
      </c>
      <c r="F169" s="51">
        <v>1560900</v>
      </c>
      <c r="G169" s="18">
        <f>H169-F169</f>
        <v>-171600</v>
      </c>
      <c r="H169" s="17">
        <v>1389300</v>
      </c>
      <c r="I169" s="2">
        <v>966</v>
      </c>
    </row>
    <row r="170" spans="1:9" ht="78">
      <c r="A170" s="31" t="s">
        <v>334</v>
      </c>
      <c r="B170" s="42" t="s">
        <v>288</v>
      </c>
      <c r="C170" s="51">
        <v>2892500</v>
      </c>
      <c r="D170" s="17">
        <f t="shared" si="5"/>
        <v>0</v>
      </c>
      <c r="E170" s="51">
        <v>2892500</v>
      </c>
      <c r="F170" s="51">
        <v>2892500</v>
      </c>
      <c r="G170" s="18">
        <f>H170-F170</f>
        <v>-668900</v>
      </c>
      <c r="H170" s="17">
        <v>2223600</v>
      </c>
      <c r="I170" s="43">
        <v>981</v>
      </c>
    </row>
    <row r="171" spans="1:9" ht="78.75" customHeight="1">
      <c r="A171" s="31" t="s">
        <v>334</v>
      </c>
      <c r="B171" s="26" t="s">
        <v>373</v>
      </c>
      <c r="C171" s="51">
        <v>10000</v>
      </c>
      <c r="D171" s="17">
        <f t="shared" si="5"/>
        <v>0</v>
      </c>
      <c r="E171" s="51">
        <v>10000</v>
      </c>
      <c r="F171" s="51">
        <v>10000</v>
      </c>
      <c r="G171" s="18">
        <f>H171-F171</f>
        <v>-10000</v>
      </c>
      <c r="H171" s="17"/>
      <c r="I171" s="43">
        <v>2904</v>
      </c>
    </row>
    <row r="172" spans="1:9" ht="78.75" customHeight="1">
      <c r="A172" s="31" t="s">
        <v>334</v>
      </c>
      <c r="B172" s="37" t="s">
        <v>387</v>
      </c>
      <c r="C172" s="51">
        <v>61136800</v>
      </c>
      <c r="D172" s="17">
        <f t="shared" si="5"/>
        <v>0</v>
      </c>
      <c r="E172" s="51">
        <v>61136800</v>
      </c>
      <c r="F172" s="51"/>
      <c r="G172" s="18"/>
      <c r="H172" s="17"/>
      <c r="I172" s="43"/>
    </row>
    <row r="173" spans="1:9" ht="133.5" customHeight="1">
      <c r="A173" s="31" t="s">
        <v>334</v>
      </c>
      <c r="B173" s="44" t="s">
        <v>325</v>
      </c>
      <c r="C173" s="51">
        <v>1400000</v>
      </c>
      <c r="D173" s="17">
        <f>E173-C173</f>
        <v>0</v>
      </c>
      <c r="E173" s="51">
        <v>1400000</v>
      </c>
      <c r="F173" s="51">
        <v>1400000</v>
      </c>
      <c r="G173" s="18">
        <f>H173-F173</f>
        <v>455900</v>
      </c>
      <c r="H173" s="17">
        <v>1855900</v>
      </c>
      <c r="I173" s="43">
        <v>2975</v>
      </c>
    </row>
    <row r="174" spans="1:9" ht="81" customHeight="1" hidden="1">
      <c r="A174" s="31" t="s">
        <v>334</v>
      </c>
      <c r="B174" s="26" t="s">
        <v>279</v>
      </c>
      <c r="C174" s="51"/>
      <c r="D174" s="17"/>
      <c r="E174" s="51"/>
      <c r="F174" s="51"/>
      <c r="G174" s="18"/>
      <c r="H174" s="17"/>
      <c r="I174" s="43"/>
    </row>
    <row r="175" spans="1:8" ht="30.75">
      <c r="A175" s="14" t="s">
        <v>335</v>
      </c>
      <c r="B175" s="15" t="s">
        <v>250</v>
      </c>
      <c r="C175" s="52">
        <f>C176+C186+C191+C193+C194+C196+C198+C199+C200+C201+C203+C202</f>
        <v>260187100</v>
      </c>
      <c r="D175" s="24">
        <f aca="true" t="shared" si="6" ref="D175:D232">E175-C175</f>
        <v>0</v>
      </c>
      <c r="E175" s="52">
        <f>E176+E186+E191+E193+E194+E196+E198+E199+E200+E201+E203+E202</f>
        <v>260187100</v>
      </c>
      <c r="F175" s="52">
        <f>F176+F186+F191+F193+F194+F196+F198+F199+F200+F201+F203+F202</f>
        <v>190932100</v>
      </c>
      <c r="G175" s="25" t="e">
        <f aca="true" t="shared" si="7" ref="G175:G232">H175-F175</f>
        <v>#REF!</v>
      </c>
      <c r="H175" s="16" t="e">
        <f>#REF!+#REF!+#REF!+#REF!+H176+H186+H191+H193+H194+H196+H198+H199+H200+H201+H203+H202</f>
        <v>#REF!</v>
      </c>
    </row>
    <row r="176" spans="1:8" ht="46.5">
      <c r="A176" s="31" t="s">
        <v>336</v>
      </c>
      <c r="B176" s="26" t="s">
        <v>161</v>
      </c>
      <c r="C176" s="52">
        <f>C177+C178+C179+C180+C181+C182+C183+C184+C185+C187+C188+C189+C190</f>
        <v>256431200</v>
      </c>
      <c r="D176" s="24">
        <f t="shared" si="6"/>
        <v>0</v>
      </c>
      <c r="E176" s="52">
        <f>E177+E178+E179+E180+E181+E182+E183+E184+E185+E187+E188+E189+E190</f>
        <v>256431200</v>
      </c>
      <c r="F176" s="52">
        <f>F177+F178+F179+F180+F181+F182+F183+F184+F185+F187+F188+F189+F190</f>
        <v>187095300</v>
      </c>
      <c r="G176" s="25">
        <f t="shared" si="7"/>
        <v>72391600</v>
      </c>
      <c r="H176" s="16">
        <f>H177+H178+H179+H180+H181+H182+H183+H184+H185+H187+H188+H189+H190</f>
        <v>259486900</v>
      </c>
    </row>
    <row r="177" spans="1:9" ht="186" customHeight="1">
      <c r="A177" s="31" t="s">
        <v>336</v>
      </c>
      <c r="B177" s="45" t="s">
        <v>307</v>
      </c>
      <c r="C177" s="51">
        <v>243284000</v>
      </c>
      <c r="D177" s="17">
        <f t="shared" si="6"/>
        <v>0</v>
      </c>
      <c r="E177" s="51">
        <v>243284000</v>
      </c>
      <c r="F177" s="51">
        <v>173948100</v>
      </c>
      <c r="G177" s="18">
        <f t="shared" si="7"/>
        <v>70926700</v>
      </c>
      <c r="H177" s="17">
        <v>244874800</v>
      </c>
      <c r="I177" s="2">
        <v>934</v>
      </c>
    </row>
    <row r="178" spans="1:9" ht="184.5" customHeight="1" hidden="1">
      <c r="A178" s="31" t="s">
        <v>336</v>
      </c>
      <c r="B178" s="45" t="s">
        <v>285</v>
      </c>
      <c r="C178" s="51"/>
      <c r="D178" s="17">
        <f t="shared" si="6"/>
        <v>0</v>
      </c>
      <c r="E178" s="51"/>
      <c r="F178" s="51"/>
      <c r="G178" s="18">
        <f t="shared" si="7"/>
        <v>945000</v>
      </c>
      <c r="H178" s="17">
        <v>945000</v>
      </c>
      <c r="I178" s="2">
        <v>937</v>
      </c>
    </row>
    <row r="179" spans="1:9" ht="77.25" customHeight="1">
      <c r="A179" s="31" t="s">
        <v>336</v>
      </c>
      <c r="B179" s="45" t="s">
        <v>310</v>
      </c>
      <c r="C179" s="51">
        <v>58800</v>
      </c>
      <c r="D179" s="17">
        <f t="shared" si="6"/>
        <v>0</v>
      </c>
      <c r="E179" s="51">
        <v>58800</v>
      </c>
      <c r="F179" s="51">
        <v>58800</v>
      </c>
      <c r="G179" s="18">
        <f t="shared" si="7"/>
        <v>600</v>
      </c>
      <c r="H179" s="17">
        <v>59400</v>
      </c>
      <c r="I179" s="2">
        <v>967</v>
      </c>
    </row>
    <row r="180" spans="1:9" ht="109.5" customHeight="1">
      <c r="A180" s="31" t="s">
        <v>336</v>
      </c>
      <c r="B180" s="26" t="s">
        <v>311</v>
      </c>
      <c r="C180" s="51">
        <v>223000</v>
      </c>
      <c r="D180" s="17">
        <f t="shared" si="6"/>
        <v>0</v>
      </c>
      <c r="E180" s="51">
        <v>223000</v>
      </c>
      <c r="F180" s="51">
        <v>223000</v>
      </c>
      <c r="G180" s="18">
        <f t="shared" si="7"/>
        <v>-26100</v>
      </c>
      <c r="H180" s="17">
        <v>196900</v>
      </c>
      <c r="I180" s="2">
        <v>955</v>
      </c>
    </row>
    <row r="181" spans="1:9" ht="127.5" customHeight="1">
      <c r="A181" s="31" t="s">
        <v>336</v>
      </c>
      <c r="B181" s="46" t="s">
        <v>308</v>
      </c>
      <c r="C181" s="51">
        <v>692300</v>
      </c>
      <c r="D181" s="17">
        <f t="shared" si="6"/>
        <v>0</v>
      </c>
      <c r="E181" s="51">
        <v>692300</v>
      </c>
      <c r="F181" s="51">
        <v>692300</v>
      </c>
      <c r="G181" s="18">
        <f t="shared" si="7"/>
        <v>-64100</v>
      </c>
      <c r="H181" s="17">
        <v>628200</v>
      </c>
      <c r="I181" s="2">
        <v>940</v>
      </c>
    </row>
    <row r="182" spans="1:9" ht="75" customHeight="1">
      <c r="A182" s="31" t="s">
        <v>336</v>
      </c>
      <c r="B182" s="45" t="s">
        <v>309</v>
      </c>
      <c r="C182" s="51">
        <v>1407000</v>
      </c>
      <c r="D182" s="17">
        <f t="shared" si="6"/>
        <v>0</v>
      </c>
      <c r="E182" s="51">
        <v>1407000</v>
      </c>
      <c r="F182" s="51">
        <v>1407000</v>
      </c>
      <c r="G182" s="18">
        <f t="shared" si="7"/>
        <v>-79000</v>
      </c>
      <c r="H182" s="17">
        <v>1328000</v>
      </c>
      <c r="I182" s="2">
        <v>945</v>
      </c>
    </row>
    <row r="183" spans="1:9" ht="124.5" customHeight="1">
      <c r="A183" s="31" t="s">
        <v>336</v>
      </c>
      <c r="B183" s="26" t="s">
        <v>316</v>
      </c>
      <c r="C183" s="51">
        <v>93100</v>
      </c>
      <c r="D183" s="17">
        <f t="shared" si="6"/>
        <v>0</v>
      </c>
      <c r="E183" s="51">
        <v>93100</v>
      </c>
      <c r="F183" s="51">
        <v>93100</v>
      </c>
      <c r="G183" s="18">
        <f t="shared" si="7"/>
        <v>-4500</v>
      </c>
      <c r="H183" s="17">
        <v>88600</v>
      </c>
      <c r="I183" s="2">
        <v>2962</v>
      </c>
    </row>
    <row r="184" spans="1:9" ht="77.25" customHeight="1">
      <c r="A184" s="31" t="s">
        <v>336</v>
      </c>
      <c r="B184" s="26" t="s">
        <v>315</v>
      </c>
      <c r="C184" s="51">
        <v>61800</v>
      </c>
      <c r="D184" s="17">
        <f t="shared" si="6"/>
        <v>0</v>
      </c>
      <c r="E184" s="51">
        <v>61800</v>
      </c>
      <c r="F184" s="51">
        <v>61800</v>
      </c>
      <c r="G184" s="18">
        <f t="shared" si="7"/>
        <v>-5600</v>
      </c>
      <c r="H184" s="17">
        <v>56200</v>
      </c>
      <c r="I184" s="2">
        <v>949</v>
      </c>
    </row>
    <row r="185" spans="1:9" ht="106.5" customHeight="1">
      <c r="A185" s="31" t="s">
        <v>336</v>
      </c>
      <c r="B185" s="26" t="s">
        <v>328</v>
      </c>
      <c r="C185" s="51">
        <v>1654900</v>
      </c>
      <c r="D185" s="17">
        <f t="shared" si="6"/>
        <v>0</v>
      </c>
      <c r="E185" s="51">
        <v>1654900</v>
      </c>
      <c r="F185" s="51">
        <v>1654900</v>
      </c>
      <c r="G185" s="18">
        <f t="shared" si="7"/>
        <v>167400</v>
      </c>
      <c r="H185" s="17">
        <v>1822300</v>
      </c>
      <c r="I185" s="2">
        <v>2969</v>
      </c>
    </row>
    <row r="186" spans="1:8" ht="78.75" customHeight="1" hidden="1">
      <c r="A186" s="19" t="s">
        <v>91</v>
      </c>
      <c r="B186" s="26" t="s">
        <v>160</v>
      </c>
      <c r="C186" s="51"/>
      <c r="D186" s="17">
        <f t="shared" si="6"/>
        <v>0</v>
      </c>
      <c r="E186" s="51"/>
      <c r="F186" s="51"/>
      <c r="G186" s="18">
        <f t="shared" si="7"/>
        <v>0</v>
      </c>
      <c r="H186" s="17"/>
    </row>
    <row r="187" spans="1:9" ht="75" customHeight="1">
      <c r="A187" s="31" t="s">
        <v>336</v>
      </c>
      <c r="B187" s="26" t="s">
        <v>306</v>
      </c>
      <c r="C187" s="51">
        <v>1522800</v>
      </c>
      <c r="D187" s="17">
        <f t="shared" si="6"/>
        <v>0</v>
      </c>
      <c r="E187" s="51">
        <v>1522800</v>
      </c>
      <c r="F187" s="51">
        <v>1522800</v>
      </c>
      <c r="G187" s="18">
        <f t="shared" si="7"/>
        <v>-319300</v>
      </c>
      <c r="H187" s="17">
        <v>1203500</v>
      </c>
      <c r="I187" s="2">
        <v>936</v>
      </c>
    </row>
    <row r="188" spans="1:9" ht="120" customHeight="1">
      <c r="A188" s="19" t="s">
        <v>336</v>
      </c>
      <c r="B188" s="26" t="s">
        <v>305</v>
      </c>
      <c r="C188" s="51">
        <v>6606500</v>
      </c>
      <c r="D188" s="17">
        <f t="shared" si="6"/>
        <v>0</v>
      </c>
      <c r="E188" s="51">
        <v>6606500</v>
      </c>
      <c r="F188" s="51">
        <v>6606500</v>
      </c>
      <c r="G188" s="18">
        <f t="shared" si="7"/>
        <v>70400</v>
      </c>
      <c r="H188" s="17">
        <v>6676900</v>
      </c>
      <c r="I188" s="2">
        <v>0</v>
      </c>
    </row>
    <row r="189" spans="1:9" ht="79.5" customHeight="1">
      <c r="A189" s="31" t="s">
        <v>336</v>
      </c>
      <c r="B189" s="26" t="s">
        <v>314</v>
      </c>
      <c r="C189" s="51">
        <v>405100</v>
      </c>
      <c r="D189" s="17">
        <f t="shared" si="6"/>
        <v>0</v>
      </c>
      <c r="E189" s="51">
        <v>405100</v>
      </c>
      <c r="F189" s="51">
        <v>405100</v>
      </c>
      <c r="G189" s="18">
        <f t="shared" si="7"/>
        <v>-13600</v>
      </c>
      <c r="H189" s="17">
        <v>391500</v>
      </c>
      <c r="I189" s="2">
        <v>2941</v>
      </c>
    </row>
    <row r="190" spans="1:9" ht="148.5" customHeight="1">
      <c r="A190" s="31" t="s">
        <v>336</v>
      </c>
      <c r="B190" s="26" t="s">
        <v>290</v>
      </c>
      <c r="C190" s="51">
        <v>421900</v>
      </c>
      <c r="D190" s="17">
        <f t="shared" si="6"/>
        <v>0</v>
      </c>
      <c r="E190" s="51">
        <v>421900</v>
      </c>
      <c r="F190" s="51">
        <v>421900</v>
      </c>
      <c r="G190" s="18">
        <f t="shared" si="7"/>
        <v>793700</v>
      </c>
      <c r="H190" s="17">
        <v>1215600</v>
      </c>
      <c r="I190" s="2">
        <v>942</v>
      </c>
    </row>
    <row r="191" spans="1:8" ht="118.5" customHeight="1">
      <c r="A191" s="31" t="s">
        <v>337</v>
      </c>
      <c r="B191" s="26" t="s">
        <v>251</v>
      </c>
      <c r="C191" s="53">
        <f>C192</f>
        <v>3744400</v>
      </c>
      <c r="D191" s="24">
        <f t="shared" si="6"/>
        <v>0</v>
      </c>
      <c r="E191" s="53">
        <f>E192</f>
        <v>3744400</v>
      </c>
      <c r="F191" s="53">
        <f>F192</f>
        <v>3744400</v>
      </c>
      <c r="G191" s="25">
        <f t="shared" si="7"/>
        <v>77800</v>
      </c>
      <c r="H191" s="24">
        <f>H192</f>
        <v>3822200</v>
      </c>
    </row>
    <row r="192" spans="1:9" ht="78" customHeight="1">
      <c r="A192" s="31" t="s">
        <v>337</v>
      </c>
      <c r="B192" s="45" t="s">
        <v>320</v>
      </c>
      <c r="C192" s="51">
        <v>3744400</v>
      </c>
      <c r="D192" s="17">
        <f t="shared" si="6"/>
        <v>0</v>
      </c>
      <c r="E192" s="51">
        <v>3744400</v>
      </c>
      <c r="F192" s="51">
        <v>3744400</v>
      </c>
      <c r="G192" s="18">
        <f t="shared" si="7"/>
        <v>77800</v>
      </c>
      <c r="H192" s="17">
        <v>3822200</v>
      </c>
      <c r="I192" s="2">
        <v>2935</v>
      </c>
    </row>
    <row r="193" spans="1:8" ht="218.25" hidden="1">
      <c r="A193" s="19" t="s">
        <v>92</v>
      </c>
      <c r="B193" s="26" t="s">
        <v>198</v>
      </c>
      <c r="C193" s="51">
        <v>0</v>
      </c>
      <c r="D193" s="17">
        <f t="shared" si="6"/>
        <v>0</v>
      </c>
      <c r="E193" s="51">
        <v>0</v>
      </c>
      <c r="F193" s="51">
        <v>0</v>
      </c>
      <c r="G193" s="18">
        <f t="shared" si="7"/>
        <v>0</v>
      </c>
      <c r="H193" s="17">
        <v>0</v>
      </c>
    </row>
    <row r="194" spans="1:9" ht="30.75" hidden="1">
      <c r="A194" s="14" t="s">
        <v>93</v>
      </c>
      <c r="B194" s="15" t="s">
        <v>199</v>
      </c>
      <c r="C194" s="53">
        <f>C195</f>
        <v>0</v>
      </c>
      <c r="D194" s="24">
        <f t="shared" si="6"/>
        <v>0</v>
      </c>
      <c r="E194" s="53">
        <f>E195</f>
        <v>0</v>
      </c>
      <c r="F194" s="53">
        <f>F195</f>
        <v>0</v>
      </c>
      <c r="G194" s="25">
        <f t="shared" si="7"/>
        <v>0</v>
      </c>
      <c r="H194" s="24">
        <f>H195</f>
        <v>0</v>
      </c>
      <c r="I194" s="32"/>
    </row>
    <row r="195" spans="1:9" ht="108.75" hidden="1">
      <c r="A195" s="19" t="s">
        <v>93</v>
      </c>
      <c r="B195" s="19" t="s">
        <v>228</v>
      </c>
      <c r="C195" s="51">
        <v>0</v>
      </c>
      <c r="D195" s="17">
        <f t="shared" si="6"/>
        <v>0</v>
      </c>
      <c r="E195" s="51">
        <v>0</v>
      </c>
      <c r="F195" s="51">
        <v>0</v>
      </c>
      <c r="G195" s="18">
        <f t="shared" si="7"/>
        <v>0</v>
      </c>
      <c r="H195" s="17">
        <v>0</v>
      </c>
      <c r="I195" s="32">
        <v>936</v>
      </c>
    </row>
    <row r="196" spans="1:8" ht="78.75" customHeight="1" hidden="1">
      <c r="A196" s="19" t="s">
        <v>94</v>
      </c>
      <c r="B196" s="26" t="s">
        <v>200</v>
      </c>
      <c r="C196" s="51">
        <v>0</v>
      </c>
      <c r="D196" s="17">
        <f t="shared" si="6"/>
        <v>0</v>
      </c>
      <c r="E196" s="51">
        <v>0</v>
      </c>
      <c r="F196" s="51">
        <v>0</v>
      </c>
      <c r="G196" s="18">
        <f t="shared" si="7"/>
        <v>0</v>
      </c>
      <c r="H196" s="17">
        <v>0</v>
      </c>
    </row>
    <row r="197" spans="1:8" ht="46.5" hidden="1">
      <c r="A197" s="19" t="s">
        <v>95</v>
      </c>
      <c r="B197" s="26" t="s">
        <v>201</v>
      </c>
      <c r="C197" s="51"/>
      <c r="D197" s="17">
        <f t="shared" si="6"/>
        <v>0</v>
      </c>
      <c r="E197" s="51"/>
      <c r="F197" s="51"/>
      <c r="G197" s="18">
        <f t="shared" si="7"/>
        <v>0</v>
      </c>
      <c r="H197" s="17"/>
    </row>
    <row r="198" spans="1:8" ht="124.5" hidden="1">
      <c r="A198" s="19" t="s">
        <v>135</v>
      </c>
      <c r="B198" s="26" t="s">
        <v>252</v>
      </c>
      <c r="C198" s="51"/>
      <c r="D198" s="17">
        <f t="shared" si="6"/>
        <v>0</v>
      </c>
      <c r="E198" s="51"/>
      <c r="F198" s="51"/>
      <c r="G198" s="18">
        <f t="shared" si="7"/>
        <v>0</v>
      </c>
      <c r="H198" s="17"/>
    </row>
    <row r="199" spans="1:9" ht="46.5" hidden="1">
      <c r="A199" s="31" t="s">
        <v>338</v>
      </c>
      <c r="B199" s="26" t="s">
        <v>319</v>
      </c>
      <c r="C199" s="51">
        <v>0</v>
      </c>
      <c r="D199" s="17">
        <f>E199-C199</f>
        <v>0</v>
      </c>
      <c r="E199" s="51">
        <v>0</v>
      </c>
      <c r="F199" s="51">
        <v>0</v>
      </c>
      <c r="G199" s="29">
        <f>H199-F199</f>
        <v>0</v>
      </c>
      <c r="H199" s="17">
        <v>0</v>
      </c>
      <c r="I199" s="2">
        <v>365</v>
      </c>
    </row>
    <row r="200" spans="1:9" ht="69" customHeight="1">
      <c r="A200" s="19" t="s">
        <v>339</v>
      </c>
      <c r="B200" s="26" t="s">
        <v>289</v>
      </c>
      <c r="C200" s="51">
        <v>11500</v>
      </c>
      <c r="D200" s="17">
        <f>E200-C200</f>
        <v>0</v>
      </c>
      <c r="E200" s="51">
        <v>11500</v>
      </c>
      <c r="F200" s="51">
        <v>92400</v>
      </c>
      <c r="G200" s="18">
        <f>H200-F200</f>
        <v>-81000</v>
      </c>
      <c r="H200" s="17">
        <v>11400</v>
      </c>
      <c r="I200" s="2">
        <v>370</v>
      </c>
    </row>
    <row r="201" spans="1:9" ht="63" customHeight="1">
      <c r="A201" s="31" t="s">
        <v>340</v>
      </c>
      <c r="B201" s="47" t="s">
        <v>317</v>
      </c>
      <c r="C201" s="51"/>
      <c r="D201" s="17">
        <f t="shared" si="6"/>
        <v>0</v>
      </c>
      <c r="E201" s="51"/>
      <c r="F201" s="51"/>
      <c r="G201" s="18">
        <f t="shared" si="7"/>
        <v>1956300</v>
      </c>
      <c r="H201" s="17">
        <v>1956300</v>
      </c>
      <c r="I201" s="2">
        <v>200</v>
      </c>
    </row>
    <row r="202" spans="1:9" ht="65.25" customHeight="1">
      <c r="A202" s="31" t="s">
        <v>341</v>
      </c>
      <c r="B202" s="48" t="s">
        <v>318</v>
      </c>
      <c r="C202" s="51"/>
      <c r="D202" s="17">
        <f t="shared" si="6"/>
        <v>0</v>
      </c>
      <c r="E202" s="51"/>
      <c r="F202" s="51"/>
      <c r="G202" s="18">
        <f t="shared" si="7"/>
        <v>223200</v>
      </c>
      <c r="H202" s="17">
        <v>223200</v>
      </c>
      <c r="I202" s="2" t="s">
        <v>291</v>
      </c>
    </row>
    <row r="203" spans="1:8" ht="15" hidden="1">
      <c r="A203" s="19" t="s">
        <v>96</v>
      </c>
      <c r="B203" s="26"/>
      <c r="C203" s="51">
        <v>0</v>
      </c>
      <c r="D203" s="18">
        <f t="shared" si="6"/>
        <v>0</v>
      </c>
      <c r="E203" s="51">
        <v>0</v>
      </c>
      <c r="F203" s="51">
        <v>0</v>
      </c>
      <c r="G203" s="18">
        <f t="shared" si="7"/>
        <v>0</v>
      </c>
      <c r="H203" s="17">
        <v>0</v>
      </c>
    </row>
    <row r="204" spans="1:8" ht="30.75" hidden="1">
      <c r="A204" s="19" t="s">
        <v>278</v>
      </c>
      <c r="B204" s="15" t="s">
        <v>253</v>
      </c>
      <c r="C204" s="52">
        <f>C205+C206+C207+C208+C209+C210+C211+C212</f>
        <v>0</v>
      </c>
      <c r="D204" s="25">
        <f t="shared" si="6"/>
        <v>0</v>
      </c>
      <c r="E204" s="52">
        <f>E205+E206+E207+E208+E209+E210+E211+E212</f>
        <v>0</v>
      </c>
      <c r="F204" s="52">
        <f>F205+F206+F207+F208+F209+F210+F211+F212</f>
        <v>0</v>
      </c>
      <c r="G204" s="25">
        <f t="shared" si="7"/>
        <v>0</v>
      </c>
      <c r="H204" s="16">
        <f>H205+H206+H207+H208+H209+H210+H211+H212</f>
        <v>0</v>
      </c>
    </row>
    <row r="205" spans="1:8" ht="78" hidden="1">
      <c r="A205" s="19" t="s">
        <v>97</v>
      </c>
      <c r="B205" s="26" t="s">
        <v>113</v>
      </c>
      <c r="C205" s="51">
        <v>0</v>
      </c>
      <c r="D205" s="18">
        <f t="shared" si="6"/>
        <v>0</v>
      </c>
      <c r="E205" s="51">
        <v>0</v>
      </c>
      <c r="F205" s="51">
        <v>0</v>
      </c>
      <c r="G205" s="18">
        <f t="shared" si="7"/>
        <v>0</v>
      </c>
      <c r="H205" s="17">
        <v>0</v>
      </c>
    </row>
    <row r="206" spans="1:8" ht="93" hidden="1">
      <c r="A206" s="19" t="s">
        <v>98</v>
      </c>
      <c r="B206" s="26" t="s">
        <v>254</v>
      </c>
      <c r="C206" s="51"/>
      <c r="D206" s="18">
        <f t="shared" si="6"/>
        <v>0</v>
      </c>
      <c r="E206" s="51"/>
      <c r="F206" s="51"/>
      <c r="G206" s="18">
        <f t="shared" si="7"/>
        <v>0</v>
      </c>
      <c r="H206" s="17"/>
    </row>
    <row r="207" spans="1:8" ht="62.25" hidden="1">
      <c r="A207" s="19" t="s">
        <v>99</v>
      </c>
      <c r="B207" s="26" t="s">
        <v>112</v>
      </c>
      <c r="C207" s="51">
        <f>23200-23200</f>
        <v>0</v>
      </c>
      <c r="D207" s="18">
        <f t="shared" si="6"/>
        <v>0</v>
      </c>
      <c r="E207" s="51">
        <f>23200-23200</f>
        <v>0</v>
      </c>
      <c r="F207" s="51">
        <f>23200-23200</f>
        <v>0</v>
      </c>
      <c r="G207" s="18">
        <f t="shared" si="7"/>
        <v>0</v>
      </c>
      <c r="H207" s="17">
        <f>23200-23200</f>
        <v>0</v>
      </c>
    </row>
    <row r="208" spans="1:8" ht="46.5" hidden="1">
      <c r="A208" s="19" t="s">
        <v>100</v>
      </c>
      <c r="B208" s="26" t="s">
        <v>114</v>
      </c>
      <c r="C208" s="51">
        <v>0</v>
      </c>
      <c r="D208" s="18">
        <f t="shared" si="6"/>
        <v>0</v>
      </c>
      <c r="E208" s="51">
        <v>0</v>
      </c>
      <c r="F208" s="51">
        <v>0</v>
      </c>
      <c r="G208" s="18">
        <f t="shared" si="7"/>
        <v>0</v>
      </c>
      <c r="H208" s="17">
        <v>0</v>
      </c>
    </row>
    <row r="209" spans="1:8" ht="78" hidden="1">
      <c r="A209" s="19" t="s">
        <v>101</v>
      </c>
      <c r="B209" s="26" t="s">
        <v>18</v>
      </c>
      <c r="C209" s="51"/>
      <c r="D209" s="18">
        <f t="shared" si="6"/>
        <v>0</v>
      </c>
      <c r="E209" s="51"/>
      <c r="F209" s="51"/>
      <c r="G209" s="18">
        <f t="shared" si="7"/>
        <v>0</v>
      </c>
      <c r="H209" s="17"/>
    </row>
    <row r="210" spans="1:8" ht="78" hidden="1">
      <c r="A210" s="19" t="s">
        <v>255</v>
      </c>
      <c r="B210" s="26" t="s">
        <v>256</v>
      </c>
      <c r="C210" s="51"/>
      <c r="D210" s="18">
        <f t="shared" si="6"/>
        <v>0</v>
      </c>
      <c r="E210" s="51"/>
      <c r="F210" s="51"/>
      <c r="G210" s="18">
        <f t="shared" si="7"/>
        <v>0</v>
      </c>
      <c r="H210" s="17"/>
    </row>
    <row r="211" spans="1:8" ht="234" hidden="1">
      <c r="A211" s="19" t="s">
        <v>257</v>
      </c>
      <c r="B211" s="26" t="s">
        <v>258</v>
      </c>
      <c r="C211" s="51">
        <v>0</v>
      </c>
      <c r="D211" s="18">
        <f t="shared" si="6"/>
        <v>0</v>
      </c>
      <c r="E211" s="51">
        <v>0</v>
      </c>
      <c r="F211" s="51">
        <v>0</v>
      </c>
      <c r="G211" s="18">
        <f t="shared" si="7"/>
        <v>0</v>
      </c>
      <c r="H211" s="17">
        <v>0</v>
      </c>
    </row>
    <row r="212" spans="1:8" ht="46.5" hidden="1">
      <c r="A212" s="19" t="s">
        <v>102</v>
      </c>
      <c r="B212" s="26" t="s">
        <v>118</v>
      </c>
      <c r="C212" s="51">
        <f>C213</f>
        <v>0</v>
      </c>
      <c r="D212" s="18">
        <f t="shared" si="6"/>
        <v>0</v>
      </c>
      <c r="E212" s="51">
        <f>E213</f>
        <v>0</v>
      </c>
      <c r="F212" s="51">
        <f>F213</f>
        <v>0</v>
      </c>
      <c r="G212" s="18">
        <f t="shared" si="7"/>
        <v>0</v>
      </c>
      <c r="H212" s="17">
        <f>H213</f>
        <v>0</v>
      </c>
    </row>
    <row r="213" spans="1:9" ht="78" hidden="1">
      <c r="A213" s="19" t="s">
        <v>102</v>
      </c>
      <c r="B213" s="26" t="s">
        <v>259</v>
      </c>
      <c r="C213" s="51">
        <v>0</v>
      </c>
      <c r="D213" s="18">
        <f t="shared" si="6"/>
        <v>0</v>
      </c>
      <c r="E213" s="51">
        <v>0</v>
      </c>
      <c r="F213" s="51">
        <v>0</v>
      </c>
      <c r="G213" s="18">
        <f t="shared" si="7"/>
        <v>0</v>
      </c>
      <c r="H213" s="17">
        <v>0</v>
      </c>
      <c r="I213" s="2">
        <v>808</v>
      </c>
    </row>
    <row r="214" spans="1:8" ht="30.75" hidden="1">
      <c r="A214" s="19" t="s">
        <v>103</v>
      </c>
      <c r="B214" s="15" t="s">
        <v>147</v>
      </c>
      <c r="C214" s="51"/>
      <c r="D214" s="18">
        <f t="shared" si="6"/>
        <v>0</v>
      </c>
      <c r="E214" s="51"/>
      <c r="F214" s="51"/>
      <c r="G214" s="18">
        <f t="shared" si="7"/>
        <v>0</v>
      </c>
      <c r="H214" s="17"/>
    </row>
    <row r="215" spans="1:8" ht="46.5" hidden="1">
      <c r="A215" s="19" t="s">
        <v>104</v>
      </c>
      <c r="B215" s="26" t="s">
        <v>202</v>
      </c>
      <c r="C215" s="51"/>
      <c r="D215" s="18">
        <f t="shared" si="6"/>
        <v>0</v>
      </c>
      <c r="E215" s="51"/>
      <c r="F215" s="51"/>
      <c r="G215" s="18">
        <f t="shared" si="7"/>
        <v>0</v>
      </c>
      <c r="H215" s="17"/>
    </row>
    <row r="216" spans="1:8" ht="46.5" hidden="1">
      <c r="A216" s="19" t="s">
        <v>105</v>
      </c>
      <c r="B216" s="26" t="s">
        <v>203</v>
      </c>
      <c r="C216" s="51">
        <f>12000000-12000000</f>
        <v>0</v>
      </c>
      <c r="D216" s="18">
        <f t="shared" si="6"/>
        <v>0</v>
      </c>
      <c r="E216" s="51">
        <f>12000000-12000000</f>
        <v>0</v>
      </c>
      <c r="F216" s="51">
        <f>12000000-12000000</f>
        <v>0</v>
      </c>
      <c r="G216" s="18">
        <f t="shared" si="7"/>
        <v>0</v>
      </c>
      <c r="H216" s="17">
        <f>12000000-12000000</f>
        <v>0</v>
      </c>
    </row>
    <row r="217" spans="1:8" ht="30.75" hidden="1">
      <c r="A217" s="19" t="s">
        <v>106</v>
      </c>
      <c r="B217" s="26" t="s">
        <v>204</v>
      </c>
      <c r="C217" s="51"/>
      <c r="D217" s="18">
        <f t="shared" si="6"/>
        <v>0</v>
      </c>
      <c r="E217" s="51"/>
      <c r="F217" s="51"/>
      <c r="G217" s="18">
        <f t="shared" si="7"/>
        <v>0</v>
      </c>
      <c r="H217" s="17"/>
    </row>
    <row r="218" spans="1:8" ht="62.25" hidden="1">
      <c r="A218" s="19" t="s">
        <v>107</v>
      </c>
      <c r="B218" s="26" t="s">
        <v>205</v>
      </c>
      <c r="C218" s="51"/>
      <c r="D218" s="18">
        <f t="shared" si="6"/>
        <v>0</v>
      </c>
      <c r="E218" s="51"/>
      <c r="F218" s="51"/>
      <c r="G218" s="18">
        <f t="shared" si="7"/>
        <v>0</v>
      </c>
      <c r="H218" s="17"/>
    </row>
    <row r="219" spans="1:8" ht="30.75" hidden="1">
      <c r="A219" s="14" t="s">
        <v>4</v>
      </c>
      <c r="B219" s="15" t="s">
        <v>206</v>
      </c>
      <c r="C219" s="52">
        <f>C220</f>
        <v>0</v>
      </c>
      <c r="D219" s="18">
        <f t="shared" si="6"/>
        <v>0</v>
      </c>
      <c r="E219" s="52">
        <f>E220</f>
        <v>0</v>
      </c>
      <c r="F219" s="52">
        <f>F220</f>
        <v>0</v>
      </c>
      <c r="G219" s="18">
        <f t="shared" si="7"/>
        <v>0</v>
      </c>
      <c r="H219" s="16">
        <f>H220</f>
        <v>0</v>
      </c>
    </row>
    <row r="220" spans="1:8" ht="30.75" hidden="1">
      <c r="A220" s="19" t="s">
        <v>260</v>
      </c>
      <c r="B220" s="26" t="s">
        <v>207</v>
      </c>
      <c r="C220" s="51"/>
      <c r="D220" s="18">
        <f t="shared" si="6"/>
        <v>0</v>
      </c>
      <c r="E220" s="51"/>
      <c r="F220" s="51"/>
      <c r="G220" s="18">
        <f t="shared" si="7"/>
        <v>0</v>
      </c>
      <c r="H220" s="17"/>
    </row>
    <row r="221" spans="1:8" ht="108.75" hidden="1">
      <c r="A221" s="14" t="s">
        <v>108</v>
      </c>
      <c r="B221" s="15" t="s">
        <v>208</v>
      </c>
      <c r="C221" s="52">
        <f>C222</f>
        <v>0</v>
      </c>
      <c r="D221" s="18">
        <f t="shared" si="6"/>
        <v>0</v>
      </c>
      <c r="E221" s="52">
        <f>E222</f>
        <v>0</v>
      </c>
      <c r="F221" s="52">
        <f>F222</f>
        <v>0</v>
      </c>
      <c r="G221" s="18">
        <f t="shared" si="7"/>
        <v>0</v>
      </c>
      <c r="H221" s="16">
        <f>H222</f>
        <v>0</v>
      </c>
    </row>
    <row r="222" spans="1:8" ht="124.5" hidden="1">
      <c r="A222" s="19" t="s">
        <v>109</v>
      </c>
      <c r="B222" s="26" t="s">
        <v>210</v>
      </c>
      <c r="C222" s="51"/>
      <c r="D222" s="18">
        <f t="shared" si="6"/>
        <v>0</v>
      </c>
      <c r="E222" s="51"/>
      <c r="F222" s="51"/>
      <c r="G222" s="18">
        <f t="shared" si="7"/>
        <v>0</v>
      </c>
      <c r="H222" s="17"/>
    </row>
    <row r="223" spans="1:8" ht="140.25" hidden="1">
      <c r="A223" s="14" t="s">
        <v>154</v>
      </c>
      <c r="B223" s="15" t="s">
        <v>222</v>
      </c>
      <c r="C223" s="52">
        <f>C224+C225+C226+C227+C229</f>
        <v>0</v>
      </c>
      <c r="D223" s="18">
        <f t="shared" si="6"/>
        <v>0</v>
      </c>
      <c r="E223" s="52">
        <f>E224+E225+E226+E227+E229</f>
        <v>0</v>
      </c>
      <c r="F223" s="52">
        <f>F224+F225+F226+F227+F229</f>
        <v>0</v>
      </c>
      <c r="G223" s="18">
        <f t="shared" si="7"/>
        <v>0</v>
      </c>
      <c r="H223" s="16">
        <f>H224+H225+H226+H227+H229</f>
        <v>0</v>
      </c>
    </row>
    <row r="224" spans="1:8" ht="78" hidden="1">
      <c r="A224" s="19" t="s">
        <v>195</v>
      </c>
      <c r="B224" s="26" t="s">
        <v>191</v>
      </c>
      <c r="C224" s="51"/>
      <c r="D224" s="18">
        <f t="shared" si="6"/>
        <v>0</v>
      </c>
      <c r="E224" s="51"/>
      <c r="F224" s="51"/>
      <c r="G224" s="18">
        <f t="shared" si="7"/>
        <v>0</v>
      </c>
      <c r="H224" s="17"/>
    </row>
    <row r="225" spans="1:8" ht="78" hidden="1">
      <c r="A225" s="19" t="s">
        <v>155</v>
      </c>
      <c r="B225" s="26" t="s">
        <v>10</v>
      </c>
      <c r="C225" s="51"/>
      <c r="D225" s="18">
        <f t="shared" si="6"/>
        <v>0</v>
      </c>
      <c r="E225" s="51"/>
      <c r="F225" s="51"/>
      <c r="G225" s="18">
        <f t="shared" si="7"/>
        <v>0</v>
      </c>
      <c r="H225" s="17"/>
    </row>
    <row r="226" spans="1:8" ht="46.5" hidden="1">
      <c r="A226" s="19" t="s">
        <v>261</v>
      </c>
      <c r="B226" s="26" t="s">
        <v>192</v>
      </c>
      <c r="C226" s="51"/>
      <c r="D226" s="18">
        <f t="shared" si="6"/>
        <v>0</v>
      </c>
      <c r="E226" s="51"/>
      <c r="F226" s="51"/>
      <c r="G226" s="18">
        <f t="shared" si="7"/>
        <v>0</v>
      </c>
      <c r="H226" s="17"/>
    </row>
    <row r="227" spans="1:8" ht="46.5" hidden="1">
      <c r="A227" s="19" t="s">
        <v>262</v>
      </c>
      <c r="B227" s="26" t="s">
        <v>192</v>
      </c>
      <c r="C227" s="51"/>
      <c r="D227" s="18">
        <f t="shared" si="6"/>
        <v>0</v>
      </c>
      <c r="E227" s="51"/>
      <c r="F227" s="51"/>
      <c r="G227" s="18">
        <f t="shared" si="7"/>
        <v>0</v>
      </c>
      <c r="H227" s="17"/>
    </row>
    <row r="228" spans="1:8" ht="46.5" hidden="1">
      <c r="A228" s="19" t="s">
        <v>196</v>
      </c>
      <c r="B228" s="26" t="s">
        <v>193</v>
      </c>
      <c r="C228" s="51"/>
      <c r="D228" s="18">
        <f t="shared" si="6"/>
        <v>0</v>
      </c>
      <c r="E228" s="51"/>
      <c r="F228" s="51"/>
      <c r="G228" s="18">
        <f t="shared" si="7"/>
        <v>0</v>
      </c>
      <c r="H228" s="17"/>
    </row>
    <row r="229" spans="1:8" ht="46.5" hidden="1">
      <c r="A229" s="19" t="s">
        <v>263</v>
      </c>
      <c r="B229" s="26" t="s">
        <v>194</v>
      </c>
      <c r="C229" s="51"/>
      <c r="D229" s="18">
        <f t="shared" si="6"/>
        <v>0</v>
      </c>
      <c r="E229" s="51"/>
      <c r="F229" s="51"/>
      <c r="G229" s="18">
        <f t="shared" si="7"/>
        <v>0</v>
      </c>
      <c r="H229" s="17"/>
    </row>
    <row r="230" spans="1:8" ht="62.25" hidden="1">
      <c r="A230" s="14" t="s">
        <v>156</v>
      </c>
      <c r="B230" s="15" t="s">
        <v>11</v>
      </c>
      <c r="C230" s="52">
        <f>C231</f>
        <v>0</v>
      </c>
      <c r="D230" s="25">
        <f t="shared" si="6"/>
        <v>0</v>
      </c>
      <c r="E230" s="52">
        <f>E231</f>
        <v>0</v>
      </c>
      <c r="F230" s="52">
        <f>F231</f>
        <v>0</v>
      </c>
      <c r="G230" s="25">
        <f t="shared" si="7"/>
        <v>0</v>
      </c>
      <c r="H230" s="16">
        <f>H231</f>
        <v>0</v>
      </c>
    </row>
    <row r="231" spans="1:8" ht="62.25" hidden="1">
      <c r="A231" s="19" t="s">
        <v>157</v>
      </c>
      <c r="B231" s="26" t="s">
        <v>12</v>
      </c>
      <c r="C231" s="50"/>
      <c r="D231" s="18">
        <f t="shared" si="6"/>
        <v>0</v>
      </c>
      <c r="E231" s="50"/>
      <c r="F231" s="50"/>
      <c r="G231" s="18">
        <f t="shared" si="7"/>
        <v>0</v>
      </c>
      <c r="H231" s="21"/>
    </row>
    <row r="232" spans="1:8" ht="15">
      <c r="A232" s="14"/>
      <c r="B232" s="15" t="s">
        <v>213</v>
      </c>
      <c r="C232" s="52">
        <f>C26+C134</f>
        <v>679432300</v>
      </c>
      <c r="D232" s="25">
        <f t="shared" si="6"/>
        <v>-3.409999966621399</v>
      </c>
      <c r="E232" s="52">
        <f>E26+E134</f>
        <v>679432296.59</v>
      </c>
      <c r="F232" s="52">
        <f>F26+F134</f>
        <v>568730185.4300001</v>
      </c>
      <c r="G232" s="25" t="e">
        <f t="shared" si="7"/>
        <v>#REF!</v>
      </c>
      <c r="H232" s="16" t="e">
        <f>H26+H134</f>
        <v>#REF!</v>
      </c>
    </row>
    <row r="233" spans="5:6" ht="12.75">
      <c r="E233" s="54"/>
      <c r="F233" s="54"/>
    </row>
    <row r="234" spans="5:6" ht="12.75">
      <c r="E234" s="54"/>
      <c r="F234" s="54"/>
    </row>
    <row r="235" spans="5:6" ht="12.75">
      <c r="E235" s="54"/>
      <c r="F235" s="54"/>
    </row>
    <row r="236" spans="5:6" ht="12.75">
      <c r="E236" s="54"/>
      <c r="F236" s="54"/>
    </row>
    <row r="237" spans="5:6" ht="12.75">
      <c r="E237" s="54"/>
      <c r="F237" s="54"/>
    </row>
    <row r="238" spans="5:6" ht="12.75">
      <c r="E238" s="54"/>
      <c r="F238" s="54"/>
    </row>
    <row r="239" spans="5:6" ht="12.75">
      <c r="E239" s="54"/>
      <c r="F239" s="54"/>
    </row>
    <row r="240" spans="5:6" ht="12.75">
      <c r="E240" s="54"/>
      <c r="F240" s="54"/>
    </row>
    <row r="241" spans="5:6" ht="12.75">
      <c r="E241" s="54"/>
      <c r="F241" s="54"/>
    </row>
    <row r="242" spans="5:6" ht="12.75">
      <c r="E242" s="54"/>
      <c r="F242" s="54"/>
    </row>
    <row r="243" spans="5:6" ht="12.75">
      <c r="E243" s="54"/>
      <c r="F243" s="54"/>
    </row>
    <row r="244" spans="5:6" ht="12.75">
      <c r="E244" s="54"/>
      <c r="F244" s="54"/>
    </row>
  </sheetData>
  <sheetProtection/>
  <mergeCells count="9">
    <mergeCell ref="D3:H3"/>
    <mergeCell ref="A23:H23"/>
    <mergeCell ref="E12:H12"/>
    <mergeCell ref="D11:H11"/>
    <mergeCell ref="D10:H10"/>
    <mergeCell ref="D9:H9"/>
    <mergeCell ref="D8:H8"/>
    <mergeCell ref="D7:H7"/>
    <mergeCell ref="E16:F1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2019-12-24T06:56:09Z</cp:lastPrinted>
  <dcterms:created xsi:type="dcterms:W3CDTF">1996-10-08T23:32:33Z</dcterms:created>
  <dcterms:modified xsi:type="dcterms:W3CDTF">2020-03-16T11:38:57Z</dcterms:modified>
  <cp:category/>
  <cp:version/>
  <cp:contentType/>
  <cp:contentStatus/>
</cp:coreProperties>
</file>