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948" windowWidth="9720" windowHeight="6480" activeTab="0"/>
  </bookViews>
  <sheets>
    <sheet name="2021" sheetId="1" r:id="rId1"/>
  </sheets>
  <definedNames>
    <definedName name="_xlnm.Print_Area" localSheetId="0">'2021'!$A$1:$G$206</definedName>
  </definedNames>
  <calcPr fullCalcOnLoad="1"/>
</workbook>
</file>

<file path=xl/sharedStrings.xml><?xml version="1.0" encoding="utf-8"?>
<sst xmlns="http://schemas.openxmlformats.org/spreadsheetml/2006/main" count="410" uniqueCount="364">
  <si>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</si>
  <si>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</si>
  <si>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</si>
  <si>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</si>
  <si>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000 1 09 00000 00 0000 000</t>
  </si>
  <si>
    <t>000 1 07 00000 00 0000 000</t>
  </si>
  <si>
    <t>000 1 06 00000 00 0000 000</t>
  </si>
  <si>
    <t>000 1 05 00000 00 0000 000</t>
  </si>
  <si>
    <t>Суммы по искам о возмещении вреда, причиненного окружающей среде, подлежащие зачислению в бюджеты муниципальных районов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</si>
  <si>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</si>
  <si>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</si>
  <si>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</si>
  <si>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</si>
  <si>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</si>
  <si>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</si>
  <si>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</si>
  <si>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</si>
  <si>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</si>
  <si>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</si>
  <si>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</si>
  <si>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</si>
  <si>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</si>
  <si>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</si>
  <si>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</si>
  <si>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</si>
  <si>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</si>
  <si>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</si>
  <si>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</si>
  <si>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</si>
  <si>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</si>
  <si>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</si>
  <si>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</si>
  <si>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</si>
  <si>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</si>
  <si>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</si>
  <si>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</si>
  <si>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</si>
  <si>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</si>
  <si>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</si>
  <si>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</si>
  <si>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</si>
  <si>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</si>
  <si>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</si>
  <si>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</si>
  <si>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</si>
  <si>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</si>
  <si>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</si>
  <si>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</si>
  <si>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</si>
  <si>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</si>
  <si>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</si>
  <si>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</si>
  <si>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</si>
  <si>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</si>
  <si>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</si>
  <si>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</si>
  <si>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</si>
  <si>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</si>
  <si>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</si>
  <si>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</si>
  <si>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</si>
  <si>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</si>
  <si>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</si>
  <si>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182 1 16 03020 02 0000 140</t>
  </si>
  <si>
    <t>182 1 16 03030 01 0000 140</t>
  </si>
  <si>
    <t>000 1 16 33050 05 0000 140</t>
  </si>
  <si>
    <t>000 1 16 35030 05 0000 140</t>
  </si>
  <si>
    <t>000 1 16 90050 05 0000 140</t>
  </si>
  <si>
    <t>000 1 17 00000 00 0000 000</t>
  </si>
  <si>
    <t>000 1 17 01050 05 0000 180</t>
  </si>
  <si>
    <t>000 1 17 05050 05 0000 180</t>
  </si>
  <si>
    <t>092 2 02 00000 00 0000 000</t>
  </si>
  <si>
    <t>000 2 00 00000 00 0000 000</t>
  </si>
  <si>
    <t>092 2 02 01999 05 0000151</t>
  </si>
  <si>
    <t>092 2 02 03027 05 0000 151</t>
  </si>
  <si>
    <t>092 2 02 03030 05 0000 151</t>
  </si>
  <si>
    <t>092 2 02 03033 05 0000 151</t>
  </si>
  <si>
    <t>092 2 02 03055 05 0000 151</t>
  </si>
  <si>
    <t>092 2 02 03059 05 0000 151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</si>
  <si>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</si>
  <si>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</si>
  <si>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</si>
  <si>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</si>
  <si>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</si>
  <si>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</si>
  <si>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</si>
  <si>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</si>
  <si>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</si>
  <si>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</si>
  <si>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статьей 129,2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</si>
  <si>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</si>
  <si>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092 2 02 03060 05 0000 151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</si>
  <si>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</si>
  <si>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Прочие поступления от денежных взысканий (штрафов) и иных сумм в возмещение ущерба, зачисляемые в  бюджеты муниципальных районов 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</si>
  <si>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</si>
  <si>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</si>
  <si>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</si>
  <si>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</si>
  <si>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</si>
  <si>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</si>
  <si>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</si>
  <si>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</si>
  <si>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</si>
  <si>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</si>
  <si>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</si>
  <si>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</si>
  <si>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 xml:space="preserve">Прочие субсидии бюджетам муниципальных районов 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</si>
  <si>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</si>
  <si>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</si>
  <si>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</si>
  <si>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</si>
  <si>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</si>
  <si>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</si>
  <si>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</si>
  <si>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</si>
  <si>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</si>
  <si>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</si>
  <si>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</si>
  <si>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</si>
  <si>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</si>
  <si>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</si>
  <si>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</si>
  <si>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</si>
  <si>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</si>
  <si>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</si>
  <si>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</si>
  <si>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</si>
  <si>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</si>
  <si>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</si>
  <si>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</si>
  <si>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</si>
  <si>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</si>
  <si>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</si>
  <si>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</si>
  <si>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</si>
  <si>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медецинскому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</si>
  <si>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районов на государственную поддержку внедрения комплексных мер модернизации образования</t>
  </si>
  <si>
    <t>Прочие дотации бюджетам муниципальных районов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</si>
  <si>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</si>
  <si>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</si>
  <si>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</si>
  <si>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</si>
  <si>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</si>
  <si>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</si>
  <si>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</si>
  <si>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</si>
  <si>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</si>
  <si>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</si>
  <si>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092 2 02 01009 05 0000151</t>
  </si>
  <si>
    <t>Дотации бюджетам на поощрение достижения наилучших показателей деятельности  органов местного самоуправления</t>
  </si>
  <si>
    <t xml:space="preserve">Субсидии бюджетам бюджетной системы Российской Федерации (межбюджетные субсидии)
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</si>
  <si>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</si>
  <si>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</si>
  <si>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</si>
  <si>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</si>
  <si>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</si>
  <si>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</si>
  <si>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</si>
  <si>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</si>
  <si>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</si>
  <si>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</si>
  <si>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</si>
  <si>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</si>
  <si>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</si>
  <si>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ДОХОДЫ ОТ ОКАЗАНИЯ ПЛАТНЫХ УСЛУГ (РАБОТ) И КОМПЕНСАЦИИ ЗАТРАТ ГОСУДАРСТВА
</t>
  </si>
  <si>
    <t xml:space="preserve">Дотации бюджетам бюджетной системы Российской Федерации
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</si>
  <si>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</si>
  <si>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</si>
  <si>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</si>
  <si>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</si>
  <si>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на 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
</t>
  </si>
  <si>
    <t xml:space="preserve">Иные межбюджетные трансферты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</si>
  <si>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</si>
  <si>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</si>
  <si>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</si>
  <si>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</si>
  <si>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182 1 16 03010 01 6000 140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</si>
  <si>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</si>
  <si>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</si>
  <si>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092 2 02 15002 05 0000 151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</si>
  <si>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</si>
  <si>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</si>
  <si>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</si>
  <si>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</si>
  <si>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</si>
  <si>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</si>
  <si>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</si>
  <si>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</si>
  <si>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</si>
  <si>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</si>
  <si>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</si>
  <si>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</si>
  <si>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</si>
  <si>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</si>
  <si>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</si>
  <si>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18-В95</t>
  </si>
  <si>
    <t xml:space="preserve">Сумма  2021 год в рублях </t>
  </si>
  <si>
    <t>Изменения 2021 год</t>
  </si>
  <si>
    <t xml:space="preserve">Сумма с учетом изменений 2021 год в рублях </t>
  </si>
  <si>
    <t>011 1 13 02995 05 0000 130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</si>
  <si>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</si>
  <si>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</si>
  <si>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</si>
  <si>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</si>
  <si>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</si>
  <si>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</si>
  <si>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</si>
  <si>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</si>
  <si>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 xml:space="preserve">Плата за размещение отходов производства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</si>
  <si>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</si>
  <si>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</si>
  <si>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</si>
  <si>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</si>
  <si>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</si>
  <si>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</si>
  <si>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>000 1 08 03010 01 1000 110</t>
  </si>
  <si>
    <t>011 1 08 07084 01 1000 110</t>
  </si>
  <si>
    <t>011 1 08 07150 01 1000 110</t>
  </si>
  <si>
    <t>188 1 16 90050 05 6000 140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</si>
  <si>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</si>
  <si>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</si>
  <si>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</si>
  <si>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</si>
  <si>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011 1 16 90050 05 0000 140</t>
  </si>
  <si>
    <t>092 2 02 10000 00 0000 150</t>
  </si>
  <si>
    <t>092 2 02 15001 05 0000 150</t>
  </si>
  <si>
    <t>092 2 02 25520 05 0000 150</t>
  </si>
  <si>
    <t>092 2 02 29999 05 0000 150</t>
  </si>
  <si>
    <t>092 2 02 30024 05 0000 150</t>
  </si>
  <si>
    <t>092 2 02 35118 05 0000 150</t>
  </si>
  <si>
    <t>092 2 02 35135 05 0000 150</t>
  </si>
  <si>
    <t>092 2 02 35176 05 0000 150</t>
  </si>
  <si>
    <t>100 1 03 02231 01 0000 110</t>
  </si>
  <si>
    <t>100 1 03 02241 01 0000 110</t>
  </si>
  <si>
    <t>100 1 03 02251 01 0000 110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</si>
  <si>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</si>
  <si>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</si>
  <si>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</si>
  <si>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092 2 02 25567 05 0000 150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</si>
  <si>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</si>
  <si>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</si>
  <si>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092 2 02 25065 05 0000 150</t>
  </si>
  <si>
    <t>092 2 02 20077 05 0000 150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</si>
  <si>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</si>
  <si>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092 2 02 25519 05 0000 150</t>
  </si>
  <si>
    <t xml:space="preserve">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</si>
  <si>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>19-А09-0002</t>
  </si>
  <si>
    <t>011 1 16 01053 01 0000 140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</si>
  <si>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</si>
  <si>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011 1 16 01063 01 0000 140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</si>
  <si>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</si>
  <si>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011 1 16 07090 05 0000 140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</si>
  <si>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</si>
  <si>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взрывчатых устройств  
</t>
  </si>
  <si>
    <t>Е-19</t>
  </si>
  <si>
    <t>Б-98</t>
  </si>
  <si>
    <t>Субсидии бюджетам муниципальных районов на реализацию мероприятий по обеспечению жильем молодых семей</t>
  </si>
  <si>
    <t>Д-40</t>
  </si>
  <si>
    <t>Субсидии на софинансирование капитальных вложений в объекты муниципальной собственности в рамках создания  новых мест в общеобразовательных организациях</t>
  </si>
  <si>
    <t xml:space="preserve">Реализация мероприятий Федеральной целевой программы "Увековечение памяти погибших при защите Отечества на 2019-2024 годы)" </t>
  </si>
  <si>
    <t>092 2 02 25159 05 0000 150</t>
  </si>
  <si>
    <t>092 2 02 25299 05 0000 150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</si>
  <si>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</si>
  <si>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</si>
  <si>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муниципальных районов на обеспечение комплексного развития сельских территорий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</si>
  <si>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</si>
  <si>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</si>
  <si>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</si>
  <si>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поддержку отрасли культуры</t>
  </si>
  <si>
    <t xml:space="preserve"> Субсидии на софинансирование мероприятий, направленных на обеспечение горячим питанием учащихся  5-11 классов муниципальных общеобразовательных организаций в Республике Алтай из малообеспеченных семей   
</t>
  </si>
  <si>
    <t>20-53030-00000-00000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</si>
  <si>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</si>
  <si>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</si>
  <si>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Субвенции бюджетам муниципальных районов на проведение Всероссийской переписи населения 2020 года</t>
  </si>
  <si>
    <t>Государственная поддержка отрасли культуры (субсидии на построенные (реконструированные) и (или) капитально отремонтированные культурно-досуговые учреждения в сельской местности)</t>
  </si>
  <si>
    <t>048 1 12 01010 01 6000 120</t>
  </si>
  <si>
    <t>048 1 12 01041 01 6000 120</t>
  </si>
  <si>
    <t>906 1 16 02010 02 0001 140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</si>
  <si>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</si>
  <si>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</si>
  <si>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</si>
  <si>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</si>
  <si>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</si>
  <si>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</si>
  <si>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</si>
  <si>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903 1 16 01123 01 0002 140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</si>
  <si>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</si>
  <si>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903 1 16 01203 01 0000 140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</si>
  <si>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</si>
  <si>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Субвенции на осуществление отдельных государственных полномочий Республики Алтай по организации мероприятий при осуществлении деятельности по  обращению с  животными без владельцев на территории Республики Алтай</t>
  </si>
  <si>
    <t>092 2 02 40014 05 0000 150</t>
  </si>
  <si>
    <t>Межбюджетные     трансферты,     передаваемые      бюджетам муниципальных   районов   из    бюджетов       поселений на осуществление части полномочий по решению вопросов местного  значения в соответствии с заключенными соглашениями</t>
  </si>
  <si>
    <t>Объем поступления доходов в местный бюджет на  2021  год</t>
  </si>
  <si>
    <t xml:space="preserve"> Государственная поддержка  отрасли культуры (субсидии на государственную поддержку лучших работников сельских учреждений культуры)
</t>
  </si>
  <si>
    <t xml:space="preserve"> Государственная поддержка отрасли культуры (субсидии на государственную поддержку лучших сельских учреждений культуры)
</t>
  </si>
  <si>
    <t xml:space="preserve">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   
</t>
  </si>
  <si>
    <t xml:space="preserve">20-53040-00000-00002 </t>
  </si>
  <si>
    <t>074 2 02 25097 05 0000 150</t>
  </si>
  <si>
    <t>057 2 02 25467 05 0000 150</t>
  </si>
  <si>
    <t>057 2 02 25519 05 0000 150</t>
  </si>
  <si>
    <t>074 2 02 29999 05 0000 150</t>
  </si>
  <si>
    <t>074 2 02 25304 05 0000 150</t>
  </si>
  <si>
    <t>074 2 02 25255 05 0000 150</t>
  </si>
  <si>
    <t>011 2 02 25497 05 0000 150</t>
  </si>
  <si>
    <t>011 2 02 25576 05 0000 150</t>
  </si>
  <si>
    <t>011 2 02 29999 05 0000 150</t>
  </si>
  <si>
    <t>074 2 02 30029 05 0000 150</t>
  </si>
  <si>
    <t>074 2 02 30024 05 0000 150</t>
  </si>
  <si>
    <t>011 2 02 30024 05 0000 150</t>
  </si>
  <si>
    <t>011 2 02 35120 05 0000 150</t>
  </si>
  <si>
    <t>011 2 02 35469 05 0000 150</t>
  </si>
  <si>
    <t>074 2 02 45303 05 0000 150</t>
  </si>
  <si>
    <t>000 2 02 20000 00 0000 150</t>
  </si>
  <si>
    <t>000 2 02 29999 05 0000 150</t>
  </si>
  <si>
    <t>000 2 02 30024 05 0000 150</t>
  </si>
  <si>
    <t>000 2 02 30000 00 0000 150</t>
  </si>
  <si>
    <t>000 2 02 40014 05 0000 150</t>
  </si>
  <si>
    <t>011 2 02 40014 05 0000 150</t>
  </si>
  <si>
    <t>000 2 02 40000 00 0000 150</t>
  </si>
  <si>
    <t>000 2 02 30029 05 0000 150</t>
  </si>
  <si>
    <t>21-50970-0000-00000</t>
  </si>
  <si>
    <t>21-53040-00000-00002</t>
  </si>
  <si>
    <t>21-54970-00000-00000</t>
  </si>
  <si>
    <t>21-55760-00000-03000</t>
  </si>
  <si>
    <t>21-51200-00000-00000</t>
  </si>
  <si>
    <t>21-54690-00000-00000</t>
  </si>
  <si>
    <t>20-53210-00000-00010</t>
  </si>
  <si>
    <t>21-54670-00000-00000</t>
  </si>
  <si>
    <t>21-55190-00000-00002</t>
  </si>
  <si>
    <t>21-52550-00000-00000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</si>
  <si>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</si>
  <si>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</si>
  <si>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092 2 18 05010 05 0000 150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</si>
  <si>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</si>
  <si>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092 2 18 05020 05 0000 150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</si>
  <si>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</si>
  <si>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074 2 18 05010 05 0000 150</t>
  </si>
  <si>
    <t>Доходы бюджетов муниципальных районов от возврата бюджетными учреждениями остатков субсидий прошлых лет</t>
  </si>
  <si>
    <t>057 2 18 05010 05 0000 150</t>
  </si>
  <si>
    <t>Доходы бюджетов муниципальных районов от возврата автономными учреждениями остатков субсидий прошлых лет</t>
  </si>
  <si>
    <t>011 2 18 05030 05 0000 150</t>
  </si>
  <si>
    <t>Доходы бюджетов муниципальных районов от возврата иными организациями остатков субсидий прошлых лет</t>
  </si>
  <si>
    <t>092 2 18 60010 05 0000 150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</si>
  <si>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</si>
  <si>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</si>
  <si>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</si>
  <si>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</si>
  <si>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</si>
  <si>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</si>
  <si>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на капитальный ремонт и ремонт автомобильных дорог общего пользования местного значения и искусственных сооружений на них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</si>
  <si>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Субсидия на создание новых мест в общеобразовательных организациях (Строительство общеобразовательной школы на 275 мест по ул.Садовая 2, в с. Усть-Кокса, Усть- Коксинского района Республики Алтай)</t>
  </si>
  <si>
    <t>20-55200-00000-84001</t>
  </si>
  <si>
    <t>092 2 02 45321 05 0000 150</t>
  </si>
  <si>
    <t>20-53210-00000-00007</t>
  </si>
  <si>
    <t>000 2 02 45321 05 0000 150</t>
  </si>
  <si>
    <t>011 2 02 45321 05 0000 150</t>
  </si>
  <si>
    <t xml:space="preserve">                     образования "Усть-Коксинский район" Республики Алтай</t>
  </si>
  <si>
    <t xml:space="preserve">                                 Приложение 5</t>
  </si>
  <si>
    <t xml:space="preserve">                    к Решению о бюджете Муниципального</t>
  </si>
  <si>
    <t>на 2021 год и на плановый период 2022 и 2023 годов"</t>
  </si>
  <si>
    <t>к  решению "О внесении изменений  и дополнений в решение  «О бюджете муниципального образования " Усть-Коксинский район"  РА  на 2021 год  и плановый период 2022 и 2023 годов»</t>
  </si>
  <si>
    <t>092 2 02 45303 05 0000 150</t>
  </si>
  <si>
    <t>000 2 02 45303 05 0000 150</t>
  </si>
  <si>
    <t>Приложение 2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</si>
</sst>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1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20" borderId="1">
      <alignment horizontal="left" wrapTex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2">
    <xf numFmtId="0" fontId="0" fillId="0" borderId="0" xfId="0" applyAlignment="1">
      <alignment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9" fillId="0" borderId="1" xfId="33" applyFont="1" applyFill="1" applyAlignment="1" applyProtection="1">
      <alignment horizontal="left" vertical="top" wrapText="1"/>
      <protection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left" vertical="center" wrapText="1"/>
    </xf>
    <xf numFmtId="0" fontId="4" fillId="0" borderId="11" xfId="53" applyNumberFormat="1" applyFont="1" applyFill="1" applyBorder="1" applyAlignment="1">
      <alignment horizontal="justify" vertical="center" wrapText="1"/>
      <protection/>
    </xf>
    <xf numFmtId="0" fontId="50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 horizontal="justify" vertical="center" wrapText="1" shrinkToFit="1"/>
    </xf>
    <xf numFmtId="0" fontId="3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NumberFormat="1" applyFont="1" applyFill="1" applyBorder="1" applyAlignment="1">
      <alignment horizontal="justify" vertical="center" wrapText="1"/>
    </xf>
    <xf numFmtId="0" fontId="50" fillId="0" borderId="11" xfId="53" applyNumberFormat="1" applyFont="1" applyFill="1" applyBorder="1" applyAlignment="1">
      <alignment horizontal="justify" vertical="center" wrapText="1"/>
      <protection/>
    </xf>
    <xf numFmtId="1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>
      <alignment/>
    </xf>
    <xf numFmtId="0" fontId="4" fillId="0" borderId="11" xfId="0" applyFont="1" applyFill="1" applyBorder="1" applyAlignment="1">
      <alignment horizontal="justify" vertic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53" applyFont="1" applyFill="1" applyBorder="1" applyAlignment="1">
      <alignment horizontal="justify" vertical="center" wrapText="1"/>
      <protection/>
    </xf>
    <xf numFmtId="0" fontId="3" fillId="0" borderId="11" xfId="0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49" fillId="0" borderId="11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  <xf numFmtId="0" fontId="7" fillId="34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6"/>
  <sheetViews>
    <sheetView tabSelected="1" zoomScale="85" zoomScaleNormal="85" zoomScaleSheetLayoutView="100" zoomScalePageLayoutView="0" workbookViewId="0" topLeftCell="A1">
      <selection activeCell="C2" sqref="C2:E4"/>
    </sheetView>
  </sheetViews>
  <sheetFormatPr defaultColWidth="9.140625" defaultRowHeight="36" customHeight="1"/>
  <cols>
    <col min="1" max="1" width="30.8515625" style="15" customWidth="1"/>
    <col min="2" max="2" width="49.140625" style="15" customWidth="1"/>
    <col min="3" max="3" width="19.57421875" style="7" hidden="1" customWidth="1"/>
    <col min="4" max="4" width="17.00390625" style="7" customWidth="1"/>
    <col min="5" max="5" width="26.57421875" style="5" customWidth="1"/>
    <col min="6" max="6" width="21.8515625" style="7" hidden="1" customWidth="1"/>
    <col min="7" max="7" width="8.8515625" style="7" hidden="1" customWidth="1"/>
    <col min="8" max="8" width="16.7109375" style="7" customWidth="1"/>
    <col min="9" max="11" width="8.8515625" style="7" customWidth="1"/>
    <col min="12" max="16384" width="8.8515625" style="7" customWidth="1"/>
  </cols>
  <sheetData>
    <row r="1" spans="2:6" ht="18.75" customHeight="1">
      <c r="B1" s="54"/>
      <c r="C1" s="61" t="s">
        <v>363</v>
      </c>
      <c r="D1" s="61"/>
      <c r="E1" s="61"/>
      <c r="F1" s="11"/>
    </row>
    <row r="2" spans="2:6" ht="24" customHeight="1">
      <c r="B2" s="54"/>
      <c r="C2" s="60" t="s">
        <v>360</v>
      </c>
      <c r="D2" s="60"/>
      <c r="E2" s="60"/>
      <c r="F2" s="12"/>
    </row>
    <row r="3" spans="2:6" ht="14.25" customHeight="1">
      <c r="B3" s="54"/>
      <c r="C3" s="60"/>
      <c r="D3" s="60"/>
      <c r="E3" s="60"/>
      <c r="F3" s="11"/>
    </row>
    <row r="4" spans="2:6" ht="16.5" customHeight="1">
      <c r="B4" s="54"/>
      <c r="C4" s="60"/>
      <c r="D4" s="60"/>
      <c r="E4" s="60"/>
      <c r="F4" s="11"/>
    </row>
    <row r="5" spans="2:6" ht="16.5" customHeight="1">
      <c r="B5" s="9"/>
      <c r="C5" s="55"/>
      <c r="E5" s="8" t="s">
        <v>357</v>
      </c>
      <c r="F5" s="11"/>
    </row>
    <row r="6" spans="2:6" ht="16.5" customHeight="1">
      <c r="B6" s="7"/>
      <c r="D6" s="7" t="s">
        <v>358</v>
      </c>
      <c r="E6" s="7"/>
      <c r="F6" s="11"/>
    </row>
    <row r="7" spans="2:6" ht="16.5" customHeight="1">
      <c r="B7" s="10"/>
      <c r="E7" s="8" t="s">
        <v>356</v>
      </c>
      <c r="F7" s="11"/>
    </row>
    <row r="8" spans="2:6" ht="16.5" customHeight="1">
      <c r="B8" s="10"/>
      <c r="E8" s="11" t="s">
        <v>359</v>
      </c>
      <c r="F8" s="11"/>
    </row>
    <row r="9" spans="4:5" ht="11.25" customHeight="1" hidden="1">
      <c r="D9" s="10"/>
      <c r="E9" s="16"/>
    </row>
    <row r="10" spans="1:13" ht="36" customHeight="1">
      <c r="A10" s="59" t="s">
        <v>292</v>
      </c>
      <c r="B10" s="59"/>
      <c r="C10" s="59"/>
      <c r="D10" s="59"/>
      <c r="E10" s="59"/>
      <c r="K10" s="10"/>
      <c r="L10" s="8"/>
      <c r="M10" s="8"/>
    </row>
    <row r="11" spans="1:13" ht="40.5" customHeight="1">
      <c r="A11" s="17" t="s">
        <v>139</v>
      </c>
      <c r="B11" s="17" t="s">
        <v>140</v>
      </c>
      <c r="C11" s="18" t="s">
        <v>196</v>
      </c>
      <c r="D11" s="19" t="s">
        <v>197</v>
      </c>
      <c r="E11" s="18" t="s">
        <v>198</v>
      </c>
      <c r="J11" s="10"/>
      <c r="K11" s="9"/>
      <c r="L11" s="9"/>
      <c r="M11" s="8"/>
    </row>
    <row r="12" spans="1:5" ht="22.5" customHeight="1">
      <c r="A12" s="18">
        <v>1</v>
      </c>
      <c r="B12" s="18">
        <v>2</v>
      </c>
      <c r="C12" s="20">
        <v>4</v>
      </c>
      <c r="D12" s="21">
        <v>3</v>
      </c>
      <c r="E12" s="19">
        <v>3</v>
      </c>
    </row>
    <row r="13" spans="1:5" ht="29.25" customHeight="1">
      <c r="A13" s="22" t="s">
        <v>28</v>
      </c>
      <c r="B13" s="23" t="s">
        <v>141</v>
      </c>
      <c r="C13" s="3">
        <f>C14+C55</f>
        <v>155176684</v>
      </c>
      <c r="D13" s="2">
        <f>E13-C13</f>
        <v>0</v>
      </c>
      <c r="E13" s="3">
        <f>E14+E55</f>
        <v>155176684</v>
      </c>
    </row>
    <row r="14" spans="1:5" ht="24" customHeight="1">
      <c r="A14" s="22"/>
      <c r="B14" s="23" t="s">
        <v>142</v>
      </c>
      <c r="C14" s="3">
        <f>C15+C19+C28+C41+C45+C48+C52</f>
        <v>143747070</v>
      </c>
      <c r="D14" s="2">
        <f>E14-C14</f>
        <v>0</v>
      </c>
      <c r="E14" s="3">
        <f>E15+E19+E28+E41+E45+E48+E52</f>
        <v>143747070</v>
      </c>
    </row>
    <row r="15" spans="1:5" ht="27.75" customHeight="1">
      <c r="A15" s="22" t="s">
        <v>29</v>
      </c>
      <c r="B15" s="23" t="s">
        <v>143</v>
      </c>
      <c r="C15" s="3">
        <f>C16+C17+C18</f>
        <v>72742000</v>
      </c>
      <c r="D15" s="3">
        <f>D16+D17+D18</f>
        <v>0</v>
      </c>
      <c r="E15" s="3">
        <f>E16+E17+E18</f>
        <v>72742000</v>
      </c>
    </row>
    <row r="16" spans="1:15" ht="94.5" customHeight="1">
      <c r="A16" s="24" t="s">
        <v>30</v>
      </c>
      <c r="B16" s="25" t="s">
        <v>161</v>
      </c>
      <c r="C16" s="1">
        <v>71669520</v>
      </c>
      <c r="D16" s="2">
        <f aca="true" t="shared" si="0" ref="D16:D70">E16-C16</f>
        <v>0</v>
      </c>
      <c r="E16" s="1">
        <v>71669520</v>
      </c>
      <c r="J16" s="10"/>
      <c r="K16" s="10"/>
      <c r="N16" s="8"/>
      <c r="O16" s="26"/>
    </row>
    <row r="17" spans="1:5" ht="142.5" customHeight="1">
      <c r="A17" s="24" t="s">
        <v>31</v>
      </c>
      <c r="B17" s="25" t="s">
        <v>144</v>
      </c>
      <c r="C17" s="1">
        <v>267800</v>
      </c>
      <c r="D17" s="2">
        <f t="shared" si="0"/>
        <v>0</v>
      </c>
      <c r="E17" s="1">
        <v>267800</v>
      </c>
    </row>
    <row r="18" spans="1:5" ht="64.5" customHeight="1">
      <c r="A18" s="24" t="s">
        <v>32</v>
      </c>
      <c r="B18" s="25" t="s">
        <v>172</v>
      </c>
      <c r="C18" s="1">
        <v>804680</v>
      </c>
      <c r="D18" s="2">
        <f t="shared" si="0"/>
        <v>0</v>
      </c>
      <c r="E18" s="1">
        <v>804680</v>
      </c>
    </row>
    <row r="19" spans="1:5" ht="57.75" customHeight="1">
      <c r="A19" s="22" t="s">
        <v>152</v>
      </c>
      <c r="B19" s="27" t="s">
        <v>153</v>
      </c>
      <c r="C19" s="3">
        <f>C20</f>
        <v>13645070</v>
      </c>
      <c r="D19" s="4">
        <f t="shared" si="0"/>
        <v>0</v>
      </c>
      <c r="E19" s="3">
        <f>E20</f>
        <v>13645070</v>
      </c>
    </row>
    <row r="20" spans="1:5" ht="62.25" customHeight="1">
      <c r="A20" s="22" t="s">
        <v>154</v>
      </c>
      <c r="B20" s="27" t="s">
        <v>173</v>
      </c>
      <c r="C20" s="3">
        <f>C21+C22+C23+C24+C25+C26+C27</f>
        <v>13645070</v>
      </c>
      <c r="D20" s="4">
        <f t="shared" si="0"/>
        <v>0</v>
      </c>
      <c r="E20" s="3">
        <f>E21+E22+E23+E24+E25+E26+E27</f>
        <v>13645070</v>
      </c>
    </row>
    <row r="21" spans="1:5" ht="93" customHeight="1" hidden="1">
      <c r="A21" s="24" t="s">
        <v>155</v>
      </c>
      <c r="B21" s="25" t="s">
        <v>162</v>
      </c>
      <c r="C21" s="1"/>
      <c r="D21" s="2">
        <f t="shared" si="0"/>
        <v>0</v>
      </c>
      <c r="E21" s="1"/>
    </row>
    <row r="22" spans="1:5" ht="160.5" customHeight="1">
      <c r="A22" s="24" t="s">
        <v>232</v>
      </c>
      <c r="B22" s="25" t="s">
        <v>235</v>
      </c>
      <c r="C22" s="1">
        <v>5867380</v>
      </c>
      <c r="D22" s="2">
        <f t="shared" si="0"/>
        <v>0</v>
      </c>
      <c r="E22" s="1">
        <v>5867380</v>
      </c>
    </row>
    <row r="23" spans="1:5" ht="115.5" customHeight="1" hidden="1">
      <c r="A23" s="24" t="s">
        <v>156</v>
      </c>
      <c r="B23" s="25" t="s">
        <v>174</v>
      </c>
      <c r="C23" s="1"/>
      <c r="D23" s="2">
        <f t="shared" si="0"/>
        <v>0</v>
      </c>
      <c r="E23" s="1"/>
    </row>
    <row r="24" spans="1:5" ht="171" customHeight="1">
      <c r="A24" s="24" t="s">
        <v>233</v>
      </c>
      <c r="B24" s="25" t="s">
        <v>236</v>
      </c>
      <c r="C24" s="1">
        <v>109160</v>
      </c>
      <c r="D24" s="2">
        <f t="shared" si="0"/>
        <v>0</v>
      </c>
      <c r="E24" s="1">
        <v>109160</v>
      </c>
    </row>
    <row r="25" spans="1:5" ht="97.5" customHeight="1" hidden="1">
      <c r="A25" s="24" t="s">
        <v>157</v>
      </c>
      <c r="B25" s="25" t="s">
        <v>158</v>
      </c>
      <c r="C25" s="1"/>
      <c r="D25" s="2">
        <f t="shared" si="0"/>
        <v>0</v>
      </c>
      <c r="E25" s="1"/>
    </row>
    <row r="26" spans="1:5" ht="100.5" customHeight="1" hidden="1">
      <c r="A26" s="24" t="s">
        <v>159</v>
      </c>
      <c r="B26" s="25" t="s">
        <v>160</v>
      </c>
      <c r="C26" s="1"/>
      <c r="D26" s="2">
        <f t="shared" si="0"/>
        <v>0</v>
      </c>
      <c r="E26" s="1"/>
    </row>
    <row r="27" spans="1:5" ht="121.5" customHeight="1">
      <c r="A27" s="24" t="s">
        <v>234</v>
      </c>
      <c r="B27" s="25" t="s">
        <v>237</v>
      </c>
      <c r="C27" s="1">
        <v>7668530</v>
      </c>
      <c r="D27" s="2">
        <f t="shared" si="0"/>
        <v>0</v>
      </c>
      <c r="E27" s="1">
        <v>7668530</v>
      </c>
    </row>
    <row r="28" spans="1:5" ht="36" customHeight="1">
      <c r="A28" s="22" t="s">
        <v>7</v>
      </c>
      <c r="B28" s="23" t="s">
        <v>0</v>
      </c>
      <c r="C28" s="3">
        <f>C29+C35+C37+C40</f>
        <v>43820000</v>
      </c>
      <c r="D28" s="2">
        <f t="shared" si="0"/>
        <v>0</v>
      </c>
      <c r="E28" s="3">
        <f>E29+E35+E37+E40</f>
        <v>43820000</v>
      </c>
    </row>
    <row r="29" spans="1:5" ht="46.5" customHeight="1">
      <c r="A29" s="24" t="s">
        <v>33</v>
      </c>
      <c r="B29" s="6" t="s">
        <v>1</v>
      </c>
      <c r="C29" s="1">
        <f>C30+C32+C34</f>
        <v>39700000</v>
      </c>
      <c r="D29" s="2">
        <f t="shared" si="0"/>
        <v>0</v>
      </c>
      <c r="E29" s="1">
        <f>E30+E32+E34</f>
        <v>39700000</v>
      </c>
    </row>
    <row r="30" spans="1:6" ht="53.25" customHeight="1">
      <c r="A30" s="24" t="s">
        <v>34</v>
      </c>
      <c r="B30" s="6" t="s">
        <v>2</v>
      </c>
      <c r="C30" s="1">
        <f>C31</f>
        <v>32200000</v>
      </c>
      <c r="D30" s="2">
        <f t="shared" si="0"/>
        <v>0</v>
      </c>
      <c r="E30" s="1">
        <f>E31</f>
        <v>32200000</v>
      </c>
      <c r="F30" s="28"/>
    </row>
    <row r="31" spans="1:5" ht="57" customHeight="1">
      <c r="A31" s="24" t="s">
        <v>100</v>
      </c>
      <c r="B31" s="6" t="s">
        <v>2</v>
      </c>
      <c r="C31" s="1">
        <v>32200000</v>
      </c>
      <c r="D31" s="2">
        <f t="shared" si="0"/>
        <v>0</v>
      </c>
      <c r="E31" s="1">
        <v>32200000</v>
      </c>
    </row>
    <row r="32" spans="1:5" ht="63.75" customHeight="1">
      <c r="A32" s="24" t="s">
        <v>35</v>
      </c>
      <c r="B32" s="6" t="s">
        <v>3</v>
      </c>
      <c r="C32" s="1">
        <f>C33</f>
        <v>7500000</v>
      </c>
      <c r="D32" s="2">
        <f t="shared" si="0"/>
        <v>0</v>
      </c>
      <c r="E32" s="1">
        <f>E33</f>
        <v>7500000</v>
      </c>
    </row>
    <row r="33" spans="1:5" ht="99" customHeight="1">
      <c r="A33" s="24" t="s">
        <v>101</v>
      </c>
      <c r="B33" s="6" t="s">
        <v>177</v>
      </c>
      <c r="C33" s="1">
        <v>7500000</v>
      </c>
      <c r="D33" s="2">
        <f t="shared" si="0"/>
        <v>0</v>
      </c>
      <c r="E33" s="1">
        <v>7500000</v>
      </c>
    </row>
    <row r="34" spans="1:5" ht="36" customHeight="1" hidden="1">
      <c r="A34" s="24" t="s">
        <v>109</v>
      </c>
      <c r="B34" s="6" t="s">
        <v>178</v>
      </c>
      <c r="C34" s="1">
        <v>0</v>
      </c>
      <c r="D34" s="2">
        <f t="shared" si="0"/>
        <v>0</v>
      </c>
      <c r="E34" s="1">
        <v>0</v>
      </c>
    </row>
    <row r="35" spans="1:5" ht="36" customHeight="1">
      <c r="A35" s="24" t="s">
        <v>36</v>
      </c>
      <c r="B35" s="6" t="s">
        <v>9</v>
      </c>
      <c r="C35" s="1">
        <f>C36</f>
        <v>1720000</v>
      </c>
      <c r="D35" s="2">
        <f t="shared" si="0"/>
        <v>0</v>
      </c>
      <c r="E35" s="1">
        <f>E36</f>
        <v>1720000</v>
      </c>
    </row>
    <row r="36" spans="1:5" ht="36" customHeight="1">
      <c r="A36" s="24" t="s">
        <v>102</v>
      </c>
      <c r="B36" s="6" t="s">
        <v>9</v>
      </c>
      <c r="C36" s="1">
        <v>1720000</v>
      </c>
      <c r="D36" s="2">
        <f t="shared" si="0"/>
        <v>0</v>
      </c>
      <c r="E36" s="1">
        <v>1720000</v>
      </c>
    </row>
    <row r="37" spans="1:5" ht="26.25" customHeight="1">
      <c r="A37" s="24" t="s">
        <v>37</v>
      </c>
      <c r="B37" s="6" t="s">
        <v>10</v>
      </c>
      <c r="C37" s="1">
        <f>C38+C39</f>
        <v>2170000</v>
      </c>
      <c r="D37" s="2">
        <f t="shared" si="0"/>
        <v>0</v>
      </c>
      <c r="E37" s="1">
        <f>E38+E39</f>
        <v>2170000</v>
      </c>
    </row>
    <row r="38" spans="1:5" ht="28.5" customHeight="1">
      <c r="A38" s="24" t="s">
        <v>103</v>
      </c>
      <c r="B38" s="6" t="s">
        <v>10</v>
      </c>
      <c r="C38" s="1">
        <v>2170000</v>
      </c>
      <c r="D38" s="2">
        <f t="shared" si="0"/>
        <v>0</v>
      </c>
      <c r="E38" s="1">
        <v>2170000</v>
      </c>
    </row>
    <row r="39" spans="1:5" ht="53.25" customHeight="1" hidden="1">
      <c r="A39" s="24" t="s">
        <v>104</v>
      </c>
      <c r="B39" s="6" t="s">
        <v>105</v>
      </c>
      <c r="C39" s="1"/>
      <c r="D39" s="2"/>
      <c r="E39" s="1"/>
    </row>
    <row r="40" spans="1:5" ht="62.25" customHeight="1">
      <c r="A40" s="24" t="s">
        <v>145</v>
      </c>
      <c r="B40" s="6" t="s">
        <v>146</v>
      </c>
      <c r="C40" s="1">
        <v>230000</v>
      </c>
      <c r="D40" s="2">
        <f t="shared" si="0"/>
        <v>0</v>
      </c>
      <c r="E40" s="1">
        <v>230000</v>
      </c>
    </row>
    <row r="41" spans="1:5" ht="26.25" customHeight="1">
      <c r="A41" s="22" t="s">
        <v>6</v>
      </c>
      <c r="B41" s="23" t="s">
        <v>11</v>
      </c>
      <c r="C41" s="3">
        <f>C42</f>
        <v>11900000</v>
      </c>
      <c r="D41" s="2">
        <f t="shared" si="0"/>
        <v>0</v>
      </c>
      <c r="E41" s="3">
        <f>E42</f>
        <v>11900000</v>
      </c>
    </row>
    <row r="42" spans="1:5" ht="29.25" customHeight="1">
      <c r="A42" s="24" t="s">
        <v>38</v>
      </c>
      <c r="B42" s="23" t="s">
        <v>12</v>
      </c>
      <c r="C42" s="1">
        <f>C43</f>
        <v>11900000</v>
      </c>
      <c r="D42" s="2">
        <f t="shared" si="0"/>
        <v>0</v>
      </c>
      <c r="E42" s="1">
        <f>E43</f>
        <v>11900000</v>
      </c>
    </row>
    <row r="43" spans="1:5" ht="43.5" customHeight="1">
      <c r="A43" s="24" t="s">
        <v>39</v>
      </c>
      <c r="B43" s="6" t="s">
        <v>13</v>
      </c>
      <c r="C43" s="1">
        <v>11900000</v>
      </c>
      <c r="D43" s="2">
        <f t="shared" si="0"/>
        <v>0</v>
      </c>
      <c r="E43" s="1">
        <v>11900000</v>
      </c>
    </row>
    <row r="44" spans="1:5" ht="36" customHeight="1" hidden="1">
      <c r="A44" s="24" t="s">
        <v>40</v>
      </c>
      <c r="B44" s="6" t="s">
        <v>14</v>
      </c>
      <c r="C44" s="1">
        <v>0</v>
      </c>
      <c r="D44" s="2"/>
      <c r="E44" s="1">
        <v>0</v>
      </c>
    </row>
    <row r="45" spans="1:5" ht="50.25" customHeight="1">
      <c r="A45" s="22" t="s">
        <v>5</v>
      </c>
      <c r="B45" s="23" t="s">
        <v>15</v>
      </c>
      <c r="C45" s="3">
        <f>C46</f>
        <v>60000</v>
      </c>
      <c r="D45" s="2">
        <f t="shared" si="0"/>
        <v>0</v>
      </c>
      <c r="E45" s="3">
        <f>E46</f>
        <v>60000</v>
      </c>
    </row>
    <row r="46" spans="1:5" ht="36" customHeight="1">
      <c r="A46" s="24" t="s">
        <v>41</v>
      </c>
      <c r="B46" s="23" t="s">
        <v>16</v>
      </c>
      <c r="C46" s="1">
        <f>C47</f>
        <v>60000</v>
      </c>
      <c r="D46" s="2">
        <f t="shared" si="0"/>
        <v>0</v>
      </c>
      <c r="E46" s="1">
        <f>E47</f>
        <v>60000</v>
      </c>
    </row>
    <row r="47" spans="1:5" ht="36" customHeight="1">
      <c r="A47" s="24" t="s">
        <v>42</v>
      </c>
      <c r="B47" s="6" t="s">
        <v>17</v>
      </c>
      <c r="C47" s="1">
        <v>60000</v>
      </c>
      <c r="D47" s="2">
        <f t="shared" si="0"/>
        <v>0</v>
      </c>
      <c r="E47" s="1">
        <v>60000</v>
      </c>
    </row>
    <row r="48" spans="1:5" ht="30" customHeight="1">
      <c r="A48" s="22" t="s">
        <v>43</v>
      </c>
      <c r="B48" s="23" t="s">
        <v>18</v>
      </c>
      <c r="C48" s="3">
        <f>C49+C50+C51</f>
        <v>1580000</v>
      </c>
      <c r="D48" s="2">
        <f t="shared" si="0"/>
        <v>0</v>
      </c>
      <c r="E48" s="3">
        <f>E49+E50+E51</f>
        <v>1580000</v>
      </c>
    </row>
    <row r="49" spans="1:5" ht="72.75" customHeight="1">
      <c r="A49" s="24" t="s">
        <v>215</v>
      </c>
      <c r="B49" s="29" t="s">
        <v>19</v>
      </c>
      <c r="C49" s="1">
        <v>1310000</v>
      </c>
      <c r="D49" s="2">
        <f t="shared" si="0"/>
        <v>0</v>
      </c>
      <c r="E49" s="1">
        <v>1310000</v>
      </c>
    </row>
    <row r="50" spans="1:5" ht="105.75" customHeight="1">
      <c r="A50" s="24" t="s">
        <v>216</v>
      </c>
      <c r="B50" s="24" t="s">
        <v>147</v>
      </c>
      <c r="C50" s="1">
        <v>260000</v>
      </c>
      <c r="D50" s="2">
        <f t="shared" si="0"/>
        <v>0</v>
      </c>
      <c r="E50" s="1">
        <v>260000</v>
      </c>
    </row>
    <row r="51" spans="1:5" ht="48" customHeight="1">
      <c r="A51" s="24" t="s">
        <v>217</v>
      </c>
      <c r="B51" s="24" t="s">
        <v>20</v>
      </c>
      <c r="C51" s="2">
        <v>10000</v>
      </c>
      <c r="D51" s="2">
        <f t="shared" si="0"/>
        <v>0</v>
      </c>
      <c r="E51" s="2">
        <v>10000</v>
      </c>
    </row>
    <row r="52" spans="1:5" ht="47.25" customHeight="1" hidden="1">
      <c r="A52" s="22" t="s">
        <v>4</v>
      </c>
      <c r="B52" s="22" t="s">
        <v>21</v>
      </c>
      <c r="C52" s="3">
        <f>C53+C54</f>
        <v>0</v>
      </c>
      <c r="D52" s="2">
        <f>E52-C52</f>
        <v>0</v>
      </c>
      <c r="E52" s="3">
        <f>E53+E54</f>
        <v>0</v>
      </c>
    </row>
    <row r="53" spans="1:5" ht="36" customHeight="1" hidden="1">
      <c r="A53" s="24" t="s">
        <v>44</v>
      </c>
      <c r="B53" s="6" t="s">
        <v>22</v>
      </c>
      <c r="C53" s="2">
        <v>0</v>
      </c>
      <c r="D53" s="2">
        <f t="shared" si="0"/>
        <v>0</v>
      </c>
      <c r="E53" s="2">
        <v>0</v>
      </c>
    </row>
    <row r="54" spans="1:5" ht="36" customHeight="1" hidden="1">
      <c r="A54" s="24" t="s">
        <v>163</v>
      </c>
      <c r="B54" s="6" t="s">
        <v>23</v>
      </c>
      <c r="C54" s="2">
        <v>0</v>
      </c>
      <c r="D54" s="2">
        <f t="shared" si="0"/>
        <v>0</v>
      </c>
      <c r="E54" s="2">
        <v>0</v>
      </c>
    </row>
    <row r="55" spans="1:5" ht="36" customHeight="1">
      <c r="A55" s="24"/>
      <c r="B55" s="23" t="s">
        <v>24</v>
      </c>
      <c r="C55" s="3">
        <f>C56+C63+C70+C74+C85+C87+C105</f>
        <v>11429614</v>
      </c>
      <c r="D55" s="2">
        <f t="shared" si="0"/>
        <v>0</v>
      </c>
      <c r="E55" s="3">
        <f>E56+E63+E70+E74+E85+E87+E105</f>
        <v>11429614</v>
      </c>
    </row>
    <row r="56" spans="1:5" ht="62.25" customHeight="1">
      <c r="A56" s="22" t="s">
        <v>45</v>
      </c>
      <c r="B56" s="23" t="s">
        <v>25</v>
      </c>
      <c r="C56" s="3">
        <f>C57+C58+C59+C60+C61+C62</f>
        <v>9661514</v>
      </c>
      <c r="D56" s="2">
        <f t="shared" si="0"/>
        <v>0</v>
      </c>
      <c r="E56" s="3">
        <f>E57+E58+E59+E60+E61+E62</f>
        <v>9661514</v>
      </c>
    </row>
    <row r="57" spans="1:5" ht="36" customHeight="1" hidden="1">
      <c r="A57" s="24" t="s">
        <v>46</v>
      </c>
      <c r="B57" s="6" t="s">
        <v>26</v>
      </c>
      <c r="C57" s="1">
        <v>0</v>
      </c>
      <c r="D57" s="2">
        <f t="shared" si="0"/>
        <v>0</v>
      </c>
      <c r="E57" s="1">
        <v>0</v>
      </c>
    </row>
    <row r="58" spans="1:5" ht="136.5" customHeight="1">
      <c r="A58" s="24" t="s">
        <v>180</v>
      </c>
      <c r="B58" s="6" t="s">
        <v>181</v>
      </c>
      <c r="C58" s="1">
        <v>8972514</v>
      </c>
      <c r="D58" s="2">
        <f t="shared" si="0"/>
        <v>0</v>
      </c>
      <c r="E58" s="1">
        <v>8972514</v>
      </c>
    </row>
    <row r="59" spans="1:5" ht="102" customHeight="1">
      <c r="A59" s="24" t="s">
        <v>47</v>
      </c>
      <c r="B59" s="6" t="s">
        <v>110</v>
      </c>
      <c r="C59" s="1">
        <v>431000</v>
      </c>
      <c r="D59" s="2">
        <f t="shared" si="0"/>
        <v>0</v>
      </c>
      <c r="E59" s="1">
        <v>431000</v>
      </c>
    </row>
    <row r="60" spans="1:5" ht="36" customHeight="1" hidden="1">
      <c r="A60" s="24" t="s">
        <v>48</v>
      </c>
      <c r="B60" s="6" t="s">
        <v>27</v>
      </c>
      <c r="C60" s="1"/>
      <c r="D60" s="2">
        <f t="shared" si="0"/>
        <v>0</v>
      </c>
      <c r="E60" s="1"/>
    </row>
    <row r="61" spans="1:5" ht="36" customHeight="1" hidden="1">
      <c r="A61" s="24" t="s">
        <v>49</v>
      </c>
      <c r="B61" s="6" t="s">
        <v>111</v>
      </c>
      <c r="C61" s="1"/>
      <c r="D61" s="2">
        <f t="shared" si="0"/>
        <v>0</v>
      </c>
      <c r="E61" s="1"/>
    </row>
    <row r="62" spans="1:5" ht="111" customHeight="1">
      <c r="A62" s="24" t="s">
        <v>50</v>
      </c>
      <c r="B62" s="6" t="s">
        <v>175</v>
      </c>
      <c r="C62" s="1">
        <v>258000</v>
      </c>
      <c r="D62" s="2">
        <f t="shared" si="0"/>
        <v>0</v>
      </c>
      <c r="E62" s="1">
        <v>258000</v>
      </c>
    </row>
    <row r="63" spans="1:5" ht="36" customHeight="1">
      <c r="A63" s="22" t="s">
        <v>51</v>
      </c>
      <c r="B63" s="23" t="s">
        <v>79</v>
      </c>
      <c r="C63" s="3">
        <f>C64</f>
        <v>326000</v>
      </c>
      <c r="D63" s="2">
        <f t="shared" si="0"/>
        <v>0</v>
      </c>
      <c r="E63" s="3">
        <f>E64</f>
        <v>326000</v>
      </c>
    </row>
    <row r="64" spans="1:5" ht="36" customHeight="1">
      <c r="A64" s="24" t="s">
        <v>52</v>
      </c>
      <c r="B64" s="6" t="s">
        <v>80</v>
      </c>
      <c r="C64" s="1">
        <f>C65+C66+C67+C68</f>
        <v>326000</v>
      </c>
      <c r="D64" s="2">
        <f t="shared" si="0"/>
        <v>0</v>
      </c>
      <c r="E64" s="1">
        <f>E65+E66+E67+E68</f>
        <v>326000</v>
      </c>
    </row>
    <row r="65" spans="1:5" ht="36" customHeight="1">
      <c r="A65" s="24" t="s">
        <v>275</v>
      </c>
      <c r="B65" s="6" t="s">
        <v>112</v>
      </c>
      <c r="C65" s="1">
        <v>88200</v>
      </c>
      <c r="D65" s="2">
        <f t="shared" si="0"/>
        <v>0</v>
      </c>
      <c r="E65" s="1">
        <v>88200</v>
      </c>
    </row>
    <row r="66" spans="1:5" ht="36" customHeight="1" hidden="1">
      <c r="A66" s="24" t="s">
        <v>113</v>
      </c>
      <c r="B66" s="6" t="s">
        <v>114</v>
      </c>
      <c r="C66" s="1"/>
      <c r="D66" s="2">
        <f t="shared" si="0"/>
        <v>0</v>
      </c>
      <c r="E66" s="1"/>
    </row>
    <row r="67" spans="1:5" ht="36" customHeight="1" hidden="1">
      <c r="A67" s="24" t="s">
        <v>115</v>
      </c>
      <c r="B67" s="6" t="s">
        <v>116</v>
      </c>
      <c r="C67" s="1">
        <v>0</v>
      </c>
      <c r="D67" s="2">
        <f t="shared" si="0"/>
        <v>0</v>
      </c>
      <c r="E67" s="1">
        <v>0</v>
      </c>
    </row>
    <row r="68" spans="1:5" ht="36" customHeight="1">
      <c r="A68" s="24" t="s">
        <v>117</v>
      </c>
      <c r="B68" s="6" t="s">
        <v>118</v>
      </c>
      <c r="C68" s="1">
        <f>C69</f>
        <v>237800</v>
      </c>
      <c r="D68" s="2">
        <f>E68-C68</f>
        <v>0</v>
      </c>
      <c r="E68" s="1">
        <f>E69</f>
        <v>237800</v>
      </c>
    </row>
    <row r="69" spans="1:5" ht="33.75" customHeight="1">
      <c r="A69" s="24" t="s">
        <v>276</v>
      </c>
      <c r="B69" s="6" t="s">
        <v>208</v>
      </c>
      <c r="C69" s="1">
        <v>237800</v>
      </c>
      <c r="D69" s="2">
        <f>E69-C69</f>
        <v>0</v>
      </c>
      <c r="E69" s="1">
        <v>237800</v>
      </c>
    </row>
    <row r="70" spans="1:5" ht="63.75" customHeight="1">
      <c r="A70" s="22" t="s">
        <v>53</v>
      </c>
      <c r="B70" s="22" t="s">
        <v>164</v>
      </c>
      <c r="C70" s="3">
        <f>C71+C72+C73</f>
        <v>495000</v>
      </c>
      <c r="D70" s="2">
        <f t="shared" si="0"/>
        <v>0</v>
      </c>
      <c r="E70" s="3">
        <f>E71+E72+E73</f>
        <v>495000</v>
      </c>
    </row>
    <row r="71" spans="1:5" ht="36" customHeight="1" hidden="1">
      <c r="A71" s="24" t="s">
        <v>119</v>
      </c>
      <c r="B71" s="24" t="s">
        <v>120</v>
      </c>
      <c r="C71" s="1">
        <v>0</v>
      </c>
      <c r="D71" s="2">
        <f aca="true" t="shared" si="1" ref="D71:D116">E71-C71</f>
        <v>0</v>
      </c>
      <c r="E71" s="1">
        <v>0</v>
      </c>
    </row>
    <row r="72" spans="1:5" ht="36" customHeight="1" hidden="1">
      <c r="A72" s="24" t="s">
        <v>121</v>
      </c>
      <c r="B72" s="24" t="s">
        <v>122</v>
      </c>
      <c r="C72" s="1"/>
      <c r="D72" s="2">
        <f t="shared" si="1"/>
        <v>0</v>
      </c>
      <c r="E72" s="1"/>
    </row>
    <row r="73" spans="1:5" ht="36" customHeight="1">
      <c r="A73" s="24" t="s">
        <v>199</v>
      </c>
      <c r="B73" s="24" t="s">
        <v>123</v>
      </c>
      <c r="C73" s="1">
        <v>495000</v>
      </c>
      <c r="D73" s="2">
        <f t="shared" si="1"/>
        <v>0</v>
      </c>
      <c r="E73" s="1">
        <v>495000</v>
      </c>
    </row>
    <row r="74" spans="1:5" ht="50.25" customHeight="1">
      <c r="A74" s="22" t="s">
        <v>54</v>
      </c>
      <c r="B74" s="22" t="s">
        <v>81</v>
      </c>
      <c r="C74" s="3">
        <f>C75+C76+C77+C78+C79+C80+C81+C82+C83+C84</f>
        <v>676000</v>
      </c>
      <c r="D74" s="2">
        <f t="shared" si="1"/>
        <v>0</v>
      </c>
      <c r="E74" s="3">
        <f>E75+E76+E77+E78+E79+E80+E81+E82+E83+E84</f>
        <v>676000</v>
      </c>
    </row>
    <row r="75" spans="1:5" ht="72.75" customHeight="1" hidden="1">
      <c r="A75" s="24" t="s">
        <v>55</v>
      </c>
      <c r="B75" s="24" t="s">
        <v>82</v>
      </c>
      <c r="C75" s="2"/>
      <c r="D75" s="2">
        <f t="shared" si="1"/>
        <v>0</v>
      </c>
      <c r="E75" s="2"/>
    </row>
    <row r="76" spans="1:5" ht="72.75" customHeight="1" hidden="1">
      <c r="A76" s="24" t="s">
        <v>124</v>
      </c>
      <c r="B76" s="24" t="s">
        <v>125</v>
      </c>
      <c r="C76" s="2">
        <v>0</v>
      </c>
      <c r="D76" s="2">
        <f t="shared" si="1"/>
        <v>0</v>
      </c>
      <c r="E76" s="2">
        <v>0</v>
      </c>
    </row>
    <row r="77" spans="1:5" ht="134.25" customHeight="1">
      <c r="A77" s="24" t="s">
        <v>126</v>
      </c>
      <c r="B77" s="6" t="s">
        <v>127</v>
      </c>
      <c r="C77" s="2">
        <v>26000</v>
      </c>
      <c r="D77" s="2">
        <f t="shared" si="1"/>
        <v>0</v>
      </c>
      <c r="E77" s="2">
        <v>26000</v>
      </c>
    </row>
    <row r="78" spans="1:5" ht="72.75" customHeight="1" hidden="1">
      <c r="A78" s="24" t="s">
        <v>128</v>
      </c>
      <c r="B78" s="24" t="s">
        <v>129</v>
      </c>
      <c r="C78" s="2"/>
      <c r="D78" s="2">
        <f t="shared" si="1"/>
        <v>0</v>
      </c>
      <c r="E78" s="2"/>
    </row>
    <row r="79" spans="1:5" ht="72.75" customHeight="1" hidden="1">
      <c r="A79" s="24" t="s">
        <v>130</v>
      </c>
      <c r="B79" s="6" t="s">
        <v>131</v>
      </c>
      <c r="C79" s="2"/>
      <c r="D79" s="2">
        <f t="shared" si="1"/>
        <v>0</v>
      </c>
      <c r="E79" s="2"/>
    </row>
    <row r="80" spans="1:5" ht="72.75" customHeight="1" hidden="1">
      <c r="A80" s="24" t="s">
        <v>56</v>
      </c>
      <c r="B80" s="6" t="s">
        <v>83</v>
      </c>
      <c r="C80" s="2"/>
      <c r="D80" s="2">
        <f t="shared" si="1"/>
        <v>0</v>
      </c>
      <c r="E80" s="2"/>
    </row>
    <row r="81" spans="1:5" ht="72.75" customHeight="1" hidden="1">
      <c r="A81" s="24" t="s">
        <v>57</v>
      </c>
      <c r="B81" s="6" t="s">
        <v>84</v>
      </c>
      <c r="C81" s="2"/>
      <c r="D81" s="2">
        <f t="shared" si="1"/>
        <v>0</v>
      </c>
      <c r="E81" s="2"/>
    </row>
    <row r="82" spans="1:5" ht="72.75" customHeight="1" hidden="1">
      <c r="A82" s="24" t="s">
        <v>58</v>
      </c>
      <c r="B82" s="24" t="s">
        <v>85</v>
      </c>
      <c r="C82" s="2"/>
      <c r="D82" s="2">
        <f t="shared" si="1"/>
        <v>0</v>
      </c>
      <c r="E82" s="2"/>
    </row>
    <row r="83" spans="1:5" ht="92.25" customHeight="1">
      <c r="A83" s="24" t="s">
        <v>182</v>
      </c>
      <c r="B83" s="24" t="s">
        <v>183</v>
      </c>
      <c r="C83" s="1">
        <v>650000</v>
      </c>
      <c r="D83" s="2">
        <f t="shared" si="1"/>
        <v>0</v>
      </c>
      <c r="E83" s="1">
        <v>650000</v>
      </c>
    </row>
    <row r="84" spans="1:5" ht="36" customHeight="1" hidden="1">
      <c r="A84" s="24" t="s">
        <v>59</v>
      </c>
      <c r="B84" s="24" t="s">
        <v>132</v>
      </c>
      <c r="C84" s="2"/>
      <c r="D84" s="2">
        <f t="shared" si="1"/>
        <v>0</v>
      </c>
      <c r="E84" s="2"/>
    </row>
    <row r="85" spans="1:5" ht="36" customHeight="1" hidden="1">
      <c r="A85" s="22" t="s">
        <v>60</v>
      </c>
      <c r="B85" s="22" t="s">
        <v>86</v>
      </c>
      <c r="C85" s="3">
        <f>C86</f>
        <v>0</v>
      </c>
      <c r="D85" s="2">
        <f t="shared" si="1"/>
        <v>0</v>
      </c>
      <c r="E85" s="3">
        <f>E86</f>
        <v>0</v>
      </c>
    </row>
    <row r="86" spans="1:5" ht="36" customHeight="1" hidden="1">
      <c r="A86" s="24" t="s">
        <v>61</v>
      </c>
      <c r="B86" s="24" t="s">
        <v>87</v>
      </c>
      <c r="C86" s="2"/>
      <c r="D86" s="2">
        <f t="shared" si="1"/>
        <v>0</v>
      </c>
      <c r="E86" s="2"/>
    </row>
    <row r="87" spans="1:5" ht="36" customHeight="1">
      <c r="A87" s="22" t="s">
        <v>62</v>
      </c>
      <c r="B87" s="23" t="s">
        <v>88</v>
      </c>
      <c r="C87" s="3">
        <f>C88+C89+C90+C91+C92+C93+C94+C95+C96+C97+C98+C99+C100+C101+C102</f>
        <v>271100</v>
      </c>
      <c r="D87" s="2">
        <f t="shared" si="1"/>
        <v>0</v>
      </c>
      <c r="E87" s="3">
        <f>E88+E89+E90+E91+E92+E93+E94+E95+E96+E97+E98+E99+E100+E101+E102</f>
        <v>271100</v>
      </c>
    </row>
    <row r="88" spans="1:5" ht="36" customHeight="1" hidden="1">
      <c r="A88" s="24" t="s">
        <v>176</v>
      </c>
      <c r="B88" s="6" t="s">
        <v>185</v>
      </c>
      <c r="C88" s="1"/>
      <c r="D88" s="2">
        <f t="shared" si="1"/>
        <v>0</v>
      </c>
      <c r="E88" s="1"/>
    </row>
    <row r="89" spans="1:5" ht="36" customHeight="1" hidden="1">
      <c r="A89" s="24" t="s">
        <v>63</v>
      </c>
      <c r="B89" s="6" t="s">
        <v>89</v>
      </c>
      <c r="C89" s="1"/>
      <c r="D89" s="2">
        <f t="shared" si="1"/>
        <v>0</v>
      </c>
      <c r="E89" s="1"/>
    </row>
    <row r="90" spans="1:5" ht="36" customHeight="1" hidden="1">
      <c r="A90" s="24" t="s">
        <v>64</v>
      </c>
      <c r="B90" s="6" t="s">
        <v>90</v>
      </c>
      <c r="C90" s="1"/>
      <c r="D90" s="2">
        <f t="shared" si="1"/>
        <v>0</v>
      </c>
      <c r="E90" s="1"/>
    </row>
    <row r="91" spans="1:5" ht="108" customHeight="1">
      <c r="A91" s="24" t="s">
        <v>277</v>
      </c>
      <c r="B91" s="6" t="s">
        <v>278</v>
      </c>
      <c r="C91" s="1">
        <v>193600</v>
      </c>
      <c r="D91" s="2">
        <f t="shared" si="1"/>
        <v>0</v>
      </c>
      <c r="E91" s="1">
        <v>193600</v>
      </c>
    </row>
    <row r="92" spans="1:5" ht="126" customHeight="1">
      <c r="A92" s="24" t="s">
        <v>279</v>
      </c>
      <c r="B92" s="6" t="s">
        <v>280</v>
      </c>
      <c r="C92" s="1">
        <v>25000</v>
      </c>
      <c r="D92" s="2">
        <f>E92-C92</f>
        <v>0</v>
      </c>
      <c r="E92" s="1">
        <v>25000</v>
      </c>
    </row>
    <row r="93" spans="1:5" ht="159" customHeight="1">
      <c r="A93" s="24" t="s">
        <v>281</v>
      </c>
      <c r="B93" s="6" t="s">
        <v>282</v>
      </c>
      <c r="C93" s="1">
        <v>6500</v>
      </c>
      <c r="D93" s="2">
        <f>E93-C93</f>
        <v>0</v>
      </c>
      <c r="E93" s="1">
        <v>6500</v>
      </c>
    </row>
    <row r="94" spans="1:5" ht="123.75" customHeight="1">
      <c r="A94" s="24" t="s">
        <v>283</v>
      </c>
      <c r="B94" s="6" t="s">
        <v>284</v>
      </c>
      <c r="C94" s="1">
        <v>1000</v>
      </c>
      <c r="D94" s="2">
        <f>E94-C94</f>
        <v>0</v>
      </c>
      <c r="E94" s="1">
        <v>1000</v>
      </c>
    </row>
    <row r="95" spans="1:5" ht="120" customHeight="1">
      <c r="A95" s="24" t="s">
        <v>285</v>
      </c>
      <c r="B95" s="6" t="s">
        <v>286</v>
      </c>
      <c r="C95" s="1">
        <v>40000</v>
      </c>
      <c r="D95" s="2">
        <f>E95-C95</f>
        <v>0</v>
      </c>
      <c r="E95" s="1">
        <v>40000</v>
      </c>
    </row>
    <row r="96" spans="1:5" ht="36" customHeight="1" hidden="1">
      <c r="A96" s="24" t="s">
        <v>65</v>
      </c>
      <c r="B96" s="29" t="s">
        <v>92</v>
      </c>
      <c r="C96" s="1">
        <v>0</v>
      </c>
      <c r="D96" s="2">
        <f t="shared" si="1"/>
        <v>0</v>
      </c>
      <c r="E96" s="1">
        <v>0</v>
      </c>
    </row>
    <row r="97" spans="1:5" ht="36" customHeight="1" hidden="1">
      <c r="A97" s="24" t="s">
        <v>66</v>
      </c>
      <c r="B97" s="29" t="s">
        <v>8</v>
      </c>
      <c r="C97" s="1">
        <v>0</v>
      </c>
      <c r="D97" s="2">
        <f t="shared" si="1"/>
        <v>0</v>
      </c>
      <c r="E97" s="1">
        <v>0</v>
      </c>
    </row>
    <row r="98" spans="1:5" ht="142.5" customHeight="1">
      <c r="A98" s="24" t="s">
        <v>287</v>
      </c>
      <c r="B98" s="6" t="s">
        <v>288</v>
      </c>
      <c r="C98" s="1">
        <v>5000</v>
      </c>
      <c r="D98" s="2">
        <f t="shared" si="1"/>
        <v>0</v>
      </c>
      <c r="E98" s="1">
        <v>5000</v>
      </c>
    </row>
    <row r="99" spans="1:5" ht="115.5" customHeight="1" hidden="1">
      <c r="A99" s="24" t="s">
        <v>247</v>
      </c>
      <c r="B99" s="6" t="s">
        <v>248</v>
      </c>
      <c r="C99" s="1">
        <v>0</v>
      </c>
      <c r="D99" s="2">
        <f t="shared" si="1"/>
        <v>0</v>
      </c>
      <c r="E99" s="1">
        <v>0</v>
      </c>
    </row>
    <row r="100" spans="1:5" ht="152.25" customHeight="1" hidden="1">
      <c r="A100" s="24" t="s">
        <v>249</v>
      </c>
      <c r="B100" s="6" t="s">
        <v>250</v>
      </c>
      <c r="C100" s="1">
        <v>0</v>
      </c>
      <c r="D100" s="2">
        <f t="shared" si="1"/>
        <v>0</v>
      </c>
      <c r="E100" s="1">
        <v>0</v>
      </c>
    </row>
    <row r="101" spans="1:5" ht="96.75" customHeight="1" hidden="1">
      <c r="A101" s="24" t="s">
        <v>251</v>
      </c>
      <c r="B101" s="6" t="s">
        <v>252</v>
      </c>
      <c r="C101" s="1">
        <v>0</v>
      </c>
      <c r="D101" s="2">
        <f t="shared" si="1"/>
        <v>0</v>
      </c>
      <c r="E101" s="1">
        <v>0</v>
      </c>
    </row>
    <row r="102" spans="1:12" ht="36" customHeight="1" hidden="1">
      <c r="A102" s="22" t="s">
        <v>67</v>
      </c>
      <c r="B102" s="23" t="s">
        <v>93</v>
      </c>
      <c r="C102" s="3">
        <f>C103+C104</f>
        <v>0</v>
      </c>
      <c r="D102" s="4">
        <f t="shared" si="1"/>
        <v>0</v>
      </c>
      <c r="E102" s="3">
        <f>E103+E104</f>
        <v>0</v>
      </c>
      <c r="L102" s="2">
        <f>M102-K102</f>
        <v>0</v>
      </c>
    </row>
    <row r="103" spans="1:5" ht="36" customHeight="1" hidden="1">
      <c r="A103" s="24" t="s">
        <v>223</v>
      </c>
      <c r="B103" s="6" t="s">
        <v>93</v>
      </c>
      <c r="C103" s="1"/>
      <c r="D103" s="2">
        <f t="shared" si="1"/>
        <v>0</v>
      </c>
      <c r="E103" s="1"/>
    </row>
    <row r="104" spans="1:5" ht="36" customHeight="1" hidden="1">
      <c r="A104" s="24" t="s">
        <v>218</v>
      </c>
      <c r="B104" s="6" t="s">
        <v>93</v>
      </c>
      <c r="C104" s="1"/>
      <c r="D104" s="2">
        <f t="shared" si="1"/>
        <v>0</v>
      </c>
      <c r="E104" s="1"/>
    </row>
    <row r="105" spans="1:5" ht="36" customHeight="1" hidden="1">
      <c r="A105" s="22" t="s">
        <v>68</v>
      </c>
      <c r="B105" s="23" t="s">
        <v>94</v>
      </c>
      <c r="C105" s="3">
        <f>C106+C107</f>
        <v>0</v>
      </c>
      <c r="D105" s="2">
        <f t="shared" si="1"/>
        <v>0</v>
      </c>
      <c r="E105" s="3">
        <f>E106+E107</f>
        <v>0</v>
      </c>
    </row>
    <row r="106" spans="1:5" ht="36" customHeight="1" hidden="1">
      <c r="A106" s="24" t="s">
        <v>69</v>
      </c>
      <c r="B106" s="6" t="s">
        <v>95</v>
      </c>
      <c r="C106" s="3"/>
      <c r="D106" s="2">
        <f t="shared" si="1"/>
        <v>0</v>
      </c>
      <c r="E106" s="3"/>
    </row>
    <row r="107" spans="1:5" ht="36" customHeight="1" hidden="1">
      <c r="A107" s="24" t="s">
        <v>70</v>
      </c>
      <c r="B107" s="6" t="s">
        <v>96</v>
      </c>
      <c r="C107" s="1"/>
      <c r="D107" s="2">
        <f t="shared" si="1"/>
        <v>0</v>
      </c>
      <c r="E107" s="1"/>
    </row>
    <row r="108" spans="1:5" ht="36" customHeight="1">
      <c r="A108" s="22" t="s">
        <v>72</v>
      </c>
      <c r="B108" s="23" t="s">
        <v>97</v>
      </c>
      <c r="C108" s="3">
        <f>C109+C191+C199</f>
        <v>648318000</v>
      </c>
      <c r="D108" s="4">
        <f t="shared" si="1"/>
        <v>-51858465.620000005</v>
      </c>
      <c r="E108" s="3">
        <f>E109+E191+E199</f>
        <v>596459534.38</v>
      </c>
    </row>
    <row r="109" spans="1:5" ht="64.5" customHeight="1">
      <c r="A109" s="22" t="s">
        <v>71</v>
      </c>
      <c r="B109" s="23" t="s">
        <v>99</v>
      </c>
      <c r="C109" s="3">
        <f>C110+C116+C151+C180</f>
        <v>648318000</v>
      </c>
      <c r="D109" s="4">
        <f t="shared" si="1"/>
        <v>1618139.6799999475</v>
      </c>
      <c r="E109" s="3">
        <f>E110+E116+E151+E180</f>
        <v>649936139.68</v>
      </c>
    </row>
    <row r="110" spans="1:5" ht="39.75" customHeight="1">
      <c r="A110" s="22" t="s">
        <v>224</v>
      </c>
      <c r="B110" s="23" t="s">
        <v>165</v>
      </c>
      <c r="C110" s="3">
        <f>C111+C113+C114+C115</f>
        <v>189024800</v>
      </c>
      <c r="D110" s="4">
        <f t="shared" si="1"/>
        <v>0</v>
      </c>
      <c r="E110" s="3">
        <f>E111+E113+E114+E115</f>
        <v>189024800</v>
      </c>
    </row>
    <row r="111" spans="1:6" ht="54" customHeight="1">
      <c r="A111" s="24" t="s">
        <v>225</v>
      </c>
      <c r="B111" s="6" t="s">
        <v>265</v>
      </c>
      <c r="C111" s="1">
        <v>189024800</v>
      </c>
      <c r="D111" s="2">
        <f t="shared" si="1"/>
        <v>0</v>
      </c>
      <c r="E111" s="1">
        <v>189024800</v>
      </c>
      <c r="F111" s="7">
        <v>801</v>
      </c>
    </row>
    <row r="112" spans="1:6" ht="86.25" customHeight="1">
      <c r="A112" s="24" t="s">
        <v>225</v>
      </c>
      <c r="B112" s="30" t="s">
        <v>200</v>
      </c>
      <c r="C112" s="1">
        <v>189024</v>
      </c>
      <c r="D112" s="2">
        <f t="shared" si="1"/>
        <v>0</v>
      </c>
      <c r="E112" s="1">
        <v>189024</v>
      </c>
      <c r="F112" s="7">
        <v>801</v>
      </c>
    </row>
    <row r="113" spans="1:6" ht="36" customHeight="1" hidden="1">
      <c r="A113" s="31" t="s">
        <v>179</v>
      </c>
      <c r="B113" s="6" t="s">
        <v>98</v>
      </c>
      <c r="C113" s="1"/>
      <c r="D113" s="2">
        <f t="shared" si="1"/>
        <v>0</v>
      </c>
      <c r="E113" s="1"/>
      <c r="F113" s="7">
        <v>2901</v>
      </c>
    </row>
    <row r="114" spans="1:5" ht="36" customHeight="1" hidden="1">
      <c r="A114" s="24" t="s">
        <v>148</v>
      </c>
      <c r="B114" s="6" t="s">
        <v>149</v>
      </c>
      <c r="C114" s="1"/>
      <c r="D114" s="2">
        <f t="shared" si="1"/>
        <v>0</v>
      </c>
      <c r="E114" s="1"/>
    </row>
    <row r="115" spans="1:5" ht="36" customHeight="1" hidden="1">
      <c r="A115" s="24" t="s">
        <v>73</v>
      </c>
      <c r="B115" s="6" t="s">
        <v>137</v>
      </c>
      <c r="C115" s="1">
        <v>0</v>
      </c>
      <c r="D115" s="2">
        <f t="shared" si="1"/>
        <v>0</v>
      </c>
      <c r="E115" s="1">
        <v>0</v>
      </c>
    </row>
    <row r="116" spans="1:6" ht="55.5" customHeight="1">
      <c r="A116" s="22" t="s">
        <v>312</v>
      </c>
      <c r="B116" s="23" t="s">
        <v>150</v>
      </c>
      <c r="C116" s="3">
        <f>C117+C122+C123+C124+C125+C126+C128+C129+C130+C131+C136+C140+C142+C143</f>
        <v>144248200</v>
      </c>
      <c r="D116" s="4">
        <f t="shared" si="1"/>
        <v>12083191.100000024</v>
      </c>
      <c r="E116" s="3">
        <f>E117+E122+E123+E124+E125+E126+E128+E129+E130+E131+E136+E140+E142+E143</f>
        <v>156331391.10000002</v>
      </c>
      <c r="F116" s="32"/>
    </row>
    <row r="117" spans="1:5" ht="36" customHeight="1" hidden="1">
      <c r="A117" s="31" t="s">
        <v>242</v>
      </c>
      <c r="B117" s="6" t="s">
        <v>190</v>
      </c>
      <c r="C117" s="4">
        <f>C118+C119+C120+C121</f>
        <v>0</v>
      </c>
      <c r="D117" s="2">
        <f aca="true" t="shared" si="2" ref="D117:D147">E117-C117</f>
        <v>0</v>
      </c>
      <c r="E117" s="4">
        <f>E118+E119+E120+E121</f>
        <v>0</v>
      </c>
    </row>
    <row r="118" spans="1:6" ht="36" customHeight="1" hidden="1">
      <c r="A118" s="31" t="s">
        <v>242</v>
      </c>
      <c r="B118" s="33" t="s">
        <v>258</v>
      </c>
      <c r="C118" s="2"/>
      <c r="D118" s="2">
        <f t="shared" si="2"/>
        <v>0</v>
      </c>
      <c r="E118" s="2"/>
      <c r="F118" s="7">
        <v>2974</v>
      </c>
    </row>
    <row r="119" spans="1:6" ht="36" customHeight="1" hidden="1">
      <c r="A119" s="31" t="s">
        <v>242</v>
      </c>
      <c r="B119" s="6" t="s">
        <v>166</v>
      </c>
      <c r="C119" s="2">
        <v>0</v>
      </c>
      <c r="D119" s="2">
        <f t="shared" si="2"/>
        <v>0</v>
      </c>
      <c r="E119" s="2">
        <v>0</v>
      </c>
      <c r="F119" s="7">
        <v>911</v>
      </c>
    </row>
    <row r="120" spans="1:6" ht="36" customHeight="1" hidden="1">
      <c r="A120" s="31" t="s">
        <v>242</v>
      </c>
      <c r="B120" s="6" t="s">
        <v>167</v>
      </c>
      <c r="C120" s="2">
        <v>0</v>
      </c>
      <c r="D120" s="2">
        <f t="shared" si="2"/>
        <v>0</v>
      </c>
      <c r="E120" s="2">
        <v>0</v>
      </c>
      <c r="F120" s="7">
        <v>912</v>
      </c>
    </row>
    <row r="121" spans="1:6" ht="36" customHeight="1" hidden="1">
      <c r="A121" s="31" t="s">
        <v>242</v>
      </c>
      <c r="B121" s="6" t="s">
        <v>192</v>
      </c>
      <c r="C121" s="2"/>
      <c r="D121" s="2">
        <f t="shared" si="2"/>
        <v>0</v>
      </c>
      <c r="E121" s="2"/>
      <c r="F121" s="7" t="s">
        <v>191</v>
      </c>
    </row>
    <row r="122" spans="1:5" ht="99" customHeight="1" hidden="1">
      <c r="A122" s="24" t="s">
        <v>241</v>
      </c>
      <c r="B122" s="34" t="s">
        <v>240</v>
      </c>
      <c r="C122" s="2"/>
      <c r="D122" s="2">
        <f t="shared" si="2"/>
        <v>0</v>
      </c>
      <c r="E122" s="2"/>
    </row>
    <row r="123" spans="1:6" ht="90" customHeight="1">
      <c r="A123" s="24" t="s">
        <v>297</v>
      </c>
      <c r="B123" s="34" t="s">
        <v>266</v>
      </c>
      <c r="C123" s="2">
        <v>2939900</v>
      </c>
      <c r="D123" s="2">
        <f t="shared" si="2"/>
        <v>-1.0099999997764826</v>
      </c>
      <c r="E123" s="2">
        <v>2939898.99</v>
      </c>
      <c r="F123" s="8" t="s">
        <v>320</v>
      </c>
    </row>
    <row r="124" spans="1:8" ht="99" customHeight="1" hidden="1">
      <c r="A124" s="24" t="s">
        <v>260</v>
      </c>
      <c r="B124" s="35" t="s">
        <v>194</v>
      </c>
      <c r="C124" s="2"/>
      <c r="D124" s="2">
        <f t="shared" si="2"/>
        <v>0</v>
      </c>
      <c r="E124" s="2"/>
      <c r="H124" s="7" t="s">
        <v>195</v>
      </c>
    </row>
    <row r="125" spans="1:6" ht="99" customHeight="1">
      <c r="A125" s="24" t="s">
        <v>302</v>
      </c>
      <c r="B125" s="36" t="s">
        <v>263</v>
      </c>
      <c r="C125" s="2">
        <v>49238100</v>
      </c>
      <c r="D125" s="2">
        <f t="shared" si="2"/>
        <v>49.99000000208616</v>
      </c>
      <c r="E125" s="2">
        <v>49238149.99</v>
      </c>
      <c r="F125" s="7" t="s">
        <v>329</v>
      </c>
    </row>
    <row r="126" spans="1:5" ht="99" customHeight="1" hidden="1">
      <c r="A126" s="24" t="s">
        <v>261</v>
      </c>
      <c r="B126" s="37" t="s">
        <v>267</v>
      </c>
      <c r="C126" s="4">
        <f>C127</f>
        <v>0</v>
      </c>
      <c r="D126" s="4">
        <f t="shared" si="2"/>
        <v>0</v>
      </c>
      <c r="E126" s="4">
        <f>E127</f>
        <v>0</v>
      </c>
    </row>
    <row r="127" spans="1:5" ht="99" customHeight="1" hidden="1">
      <c r="A127" s="24" t="s">
        <v>261</v>
      </c>
      <c r="B127" s="38" t="s">
        <v>259</v>
      </c>
      <c r="C127" s="2">
        <v>0</v>
      </c>
      <c r="D127" s="2">
        <f>E127-C127</f>
        <v>0</v>
      </c>
      <c r="E127" s="2">
        <v>0</v>
      </c>
    </row>
    <row r="128" spans="1:9" ht="87.75" customHeight="1">
      <c r="A128" s="24" t="s">
        <v>301</v>
      </c>
      <c r="B128" s="24" t="s">
        <v>295</v>
      </c>
      <c r="C128" s="2">
        <v>16113800</v>
      </c>
      <c r="D128" s="2">
        <f>E128-C128</f>
        <v>-19.90000000037253</v>
      </c>
      <c r="E128" s="2">
        <v>16113780.1</v>
      </c>
      <c r="F128" s="7" t="s">
        <v>321</v>
      </c>
      <c r="H128" s="13" t="s">
        <v>296</v>
      </c>
      <c r="I128" s="13"/>
    </row>
    <row r="129" spans="1:8" ht="75.75" customHeight="1">
      <c r="A129" s="24" t="s">
        <v>298</v>
      </c>
      <c r="B129" s="39" t="s">
        <v>243</v>
      </c>
      <c r="C129" s="2">
        <v>1314600</v>
      </c>
      <c r="D129" s="2">
        <f>E129-C129</f>
        <v>-32.15999999991618</v>
      </c>
      <c r="E129" s="2">
        <v>1314567.84</v>
      </c>
      <c r="F129" s="7" t="s">
        <v>327</v>
      </c>
      <c r="H129" s="7" t="s">
        <v>255</v>
      </c>
    </row>
    <row r="130" spans="1:8" ht="46.5">
      <c r="A130" s="24" t="s">
        <v>303</v>
      </c>
      <c r="B130" s="6" t="s">
        <v>256</v>
      </c>
      <c r="C130" s="2">
        <v>1407000</v>
      </c>
      <c r="D130" s="2">
        <f t="shared" si="2"/>
        <v>510489.81000000006</v>
      </c>
      <c r="E130" s="2">
        <v>1917489.81</v>
      </c>
      <c r="F130" s="7" t="s">
        <v>322</v>
      </c>
      <c r="H130" s="7" t="s">
        <v>257</v>
      </c>
    </row>
    <row r="131" spans="1:5" ht="30.75">
      <c r="A131" s="24" t="s">
        <v>299</v>
      </c>
      <c r="B131" s="6" t="s">
        <v>268</v>
      </c>
      <c r="C131" s="4">
        <f>C132+C133+C134+C135</f>
        <v>6038700</v>
      </c>
      <c r="D131" s="4">
        <f t="shared" si="2"/>
        <v>-5937689.9</v>
      </c>
      <c r="E131" s="4">
        <f>E132+E133+E134+E135</f>
        <v>101010.1</v>
      </c>
    </row>
    <row r="132" spans="1:5" ht="99" customHeight="1">
      <c r="A132" s="24" t="s">
        <v>299</v>
      </c>
      <c r="B132" s="38" t="s">
        <v>274</v>
      </c>
      <c r="C132" s="2">
        <v>5887200</v>
      </c>
      <c r="D132" s="2">
        <f t="shared" si="2"/>
        <v>-5887200</v>
      </c>
      <c r="E132" s="2">
        <v>0</v>
      </c>
    </row>
    <row r="133" spans="1:8" ht="90.75" customHeight="1">
      <c r="A133" s="24" t="s">
        <v>244</v>
      </c>
      <c r="B133" s="24" t="s">
        <v>245</v>
      </c>
      <c r="C133" s="2">
        <v>0</v>
      </c>
      <c r="D133" s="2">
        <f t="shared" si="2"/>
        <v>0</v>
      </c>
      <c r="E133" s="2">
        <v>0</v>
      </c>
      <c r="H133" s="7" t="s">
        <v>246</v>
      </c>
    </row>
    <row r="134" spans="1:6" ht="72.75" customHeight="1">
      <c r="A134" s="24" t="s">
        <v>299</v>
      </c>
      <c r="B134" s="24" t="s">
        <v>293</v>
      </c>
      <c r="C134" s="2">
        <v>50500</v>
      </c>
      <c r="D134" s="2">
        <f t="shared" si="2"/>
        <v>-50500</v>
      </c>
      <c r="E134" s="2">
        <v>0</v>
      </c>
      <c r="F134" s="7" t="s">
        <v>328</v>
      </c>
    </row>
    <row r="135" spans="1:6" ht="55.5" customHeight="1">
      <c r="A135" s="24" t="s">
        <v>299</v>
      </c>
      <c r="B135" s="24" t="s">
        <v>294</v>
      </c>
      <c r="C135" s="2">
        <v>101000</v>
      </c>
      <c r="D135" s="2">
        <f t="shared" si="2"/>
        <v>10.10000000000582</v>
      </c>
      <c r="E135" s="2">
        <v>101010.1</v>
      </c>
      <c r="F135" s="7" t="s">
        <v>328</v>
      </c>
    </row>
    <row r="136" spans="1:5" ht="95.25" customHeight="1">
      <c r="A136" s="24" t="s">
        <v>226</v>
      </c>
      <c r="B136" s="6" t="s">
        <v>193</v>
      </c>
      <c r="C136" s="4">
        <f>C137+C138+C139</f>
        <v>0</v>
      </c>
      <c r="D136" s="4">
        <f t="shared" si="2"/>
        <v>893799.09</v>
      </c>
      <c r="E136" s="4">
        <f>E137+E138+E139</f>
        <v>893799.09</v>
      </c>
    </row>
    <row r="137" spans="1:6" ht="93" customHeight="1">
      <c r="A137" s="24" t="s">
        <v>226</v>
      </c>
      <c r="B137" s="40" t="s">
        <v>350</v>
      </c>
      <c r="C137" s="2"/>
      <c r="D137" s="2">
        <f t="shared" si="2"/>
        <v>893799.09</v>
      </c>
      <c r="E137" s="2">
        <v>893799.09</v>
      </c>
      <c r="F137" s="7" t="s">
        <v>351</v>
      </c>
    </row>
    <row r="138" spans="1:6" ht="99" customHeight="1" hidden="1">
      <c r="A138" s="24" t="s">
        <v>226</v>
      </c>
      <c r="B138" s="6" t="s">
        <v>193</v>
      </c>
      <c r="C138" s="2"/>
      <c r="D138" s="2">
        <f t="shared" si="2"/>
        <v>0</v>
      </c>
      <c r="E138" s="2"/>
      <c r="F138" s="7">
        <v>2933</v>
      </c>
    </row>
    <row r="139" spans="1:5" ht="99" customHeight="1" hidden="1">
      <c r="A139" s="24" t="s">
        <v>226</v>
      </c>
      <c r="B139" s="39" t="s">
        <v>221</v>
      </c>
      <c r="C139" s="2"/>
      <c r="D139" s="2">
        <f t="shared" si="2"/>
        <v>0</v>
      </c>
      <c r="E139" s="2"/>
    </row>
    <row r="140" spans="1:6" ht="99" customHeight="1" hidden="1">
      <c r="A140" s="24" t="s">
        <v>238</v>
      </c>
      <c r="B140" s="39" t="s">
        <v>239</v>
      </c>
      <c r="C140" s="2">
        <f>C141</f>
        <v>0</v>
      </c>
      <c r="D140" s="2">
        <f t="shared" si="2"/>
        <v>0</v>
      </c>
      <c r="E140" s="2">
        <f>E141</f>
        <v>0</v>
      </c>
      <c r="F140" s="7">
        <v>347</v>
      </c>
    </row>
    <row r="141" spans="1:6" ht="99" customHeight="1" hidden="1">
      <c r="A141" s="24" t="s">
        <v>238</v>
      </c>
      <c r="B141" s="14" t="s">
        <v>220</v>
      </c>
      <c r="C141" s="2">
        <v>0</v>
      </c>
      <c r="D141" s="2">
        <f t="shared" si="2"/>
        <v>0</v>
      </c>
      <c r="E141" s="2">
        <v>0</v>
      </c>
      <c r="F141" s="7" t="s">
        <v>254</v>
      </c>
    </row>
    <row r="142" spans="1:6" ht="46.5">
      <c r="A142" s="24" t="s">
        <v>304</v>
      </c>
      <c r="B142" s="14" t="s">
        <v>264</v>
      </c>
      <c r="C142" s="2">
        <v>546600</v>
      </c>
      <c r="D142" s="2">
        <f t="shared" si="2"/>
        <v>-47.81999999994878</v>
      </c>
      <c r="E142" s="2">
        <v>546552.18</v>
      </c>
      <c r="F142" s="7" t="s">
        <v>323</v>
      </c>
    </row>
    <row r="143" spans="1:5" ht="30.75">
      <c r="A143" s="31" t="s">
        <v>313</v>
      </c>
      <c r="B143" s="6" t="s">
        <v>106</v>
      </c>
      <c r="C143" s="3">
        <f>C144+C145+C146+C147+C148+C149+C150</f>
        <v>66649500</v>
      </c>
      <c r="D143" s="4">
        <f t="shared" si="2"/>
        <v>16616643</v>
      </c>
      <c r="E143" s="3">
        <f>E144+E145+E146+E147+E148+E149+E150</f>
        <v>83266143</v>
      </c>
    </row>
    <row r="144" spans="1:6" ht="69" customHeight="1">
      <c r="A144" s="31" t="s">
        <v>300</v>
      </c>
      <c r="B144" s="41" t="s">
        <v>186</v>
      </c>
      <c r="C144" s="2">
        <v>1395800</v>
      </c>
      <c r="D144" s="2">
        <f t="shared" si="2"/>
        <v>0</v>
      </c>
      <c r="E144" s="2">
        <v>1395800</v>
      </c>
      <c r="F144" s="7">
        <v>966</v>
      </c>
    </row>
    <row r="145" spans="1:6" ht="115.5" customHeight="1">
      <c r="A145" s="31" t="s">
        <v>305</v>
      </c>
      <c r="B145" s="41" t="s">
        <v>272</v>
      </c>
      <c r="C145" s="2">
        <v>27000</v>
      </c>
      <c r="D145" s="2">
        <f t="shared" si="2"/>
        <v>0</v>
      </c>
      <c r="E145" s="2">
        <v>27000</v>
      </c>
      <c r="F145" s="42">
        <v>995</v>
      </c>
    </row>
    <row r="146" spans="1:6" ht="89.25" customHeight="1">
      <c r="A146" s="31" t="s">
        <v>305</v>
      </c>
      <c r="B146" s="6" t="s">
        <v>253</v>
      </c>
      <c r="C146" s="2">
        <v>9900</v>
      </c>
      <c r="D146" s="2">
        <f t="shared" si="2"/>
        <v>0</v>
      </c>
      <c r="E146" s="2">
        <v>9900</v>
      </c>
      <c r="F146" s="42">
        <v>2904</v>
      </c>
    </row>
    <row r="147" spans="1:6" ht="80.25" customHeight="1">
      <c r="A147" s="31" t="s">
        <v>227</v>
      </c>
      <c r="B147" s="38" t="s">
        <v>262</v>
      </c>
      <c r="C147" s="2">
        <v>61204800</v>
      </c>
      <c r="D147" s="2">
        <f t="shared" si="2"/>
        <v>0</v>
      </c>
      <c r="E147" s="2">
        <v>61204800</v>
      </c>
      <c r="F147" s="42">
        <v>2938</v>
      </c>
    </row>
    <row r="148" spans="1:6" ht="141.75" customHeight="1">
      <c r="A148" s="31" t="s">
        <v>305</v>
      </c>
      <c r="B148" s="43" t="s">
        <v>219</v>
      </c>
      <c r="C148" s="2">
        <v>1924000</v>
      </c>
      <c r="D148" s="2">
        <f>E148-C148</f>
        <v>8484</v>
      </c>
      <c r="E148" s="2">
        <v>1932484</v>
      </c>
      <c r="F148" s="42">
        <v>2975</v>
      </c>
    </row>
    <row r="149" spans="1:6" ht="142.5" customHeight="1">
      <c r="A149" s="31" t="s">
        <v>305</v>
      </c>
      <c r="B149" s="6" t="s">
        <v>349</v>
      </c>
      <c r="C149" s="2">
        <v>0</v>
      </c>
      <c r="D149" s="2">
        <f>E149-C149</f>
        <v>16632990</v>
      </c>
      <c r="E149" s="2">
        <v>16632990</v>
      </c>
      <c r="F149" s="42">
        <v>2919</v>
      </c>
    </row>
    <row r="150" spans="1:6" ht="94.5" customHeight="1">
      <c r="A150" s="31" t="s">
        <v>300</v>
      </c>
      <c r="B150" s="6" t="s">
        <v>269</v>
      </c>
      <c r="C150" s="2">
        <v>2088000</v>
      </c>
      <c r="D150" s="2">
        <f>E150-C150</f>
        <v>-24831</v>
      </c>
      <c r="E150" s="2">
        <v>2063169</v>
      </c>
      <c r="F150" s="42">
        <v>2951</v>
      </c>
    </row>
    <row r="151" spans="1:5" ht="36" customHeight="1">
      <c r="A151" s="22" t="s">
        <v>315</v>
      </c>
      <c r="B151" s="23" t="s">
        <v>168</v>
      </c>
      <c r="C151" s="3">
        <f>C152+C162+C167+C169+C170+C172+C174+C175+C176+C177+C179+C178</f>
        <v>279377600</v>
      </c>
      <c r="D151" s="4">
        <f aca="true" t="shared" si="3" ref="D151:D206">E151-C151</f>
        <v>-32.480000019073486</v>
      </c>
      <c r="E151" s="3">
        <f>E152+E162+E167+E169+E170+E172+E174+E175+E176+E177+E179+E178</f>
        <v>279377567.52</v>
      </c>
    </row>
    <row r="152" spans="1:5" ht="51.75" customHeight="1">
      <c r="A152" s="31" t="s">
        <v>314</v>
      </c>
      <c r="B152" s="6" t="s">
        <v>108</v>
      </c>
      <c r="C152" s="3">
        <f>C153+C154+C155+C156+C157+C158+C159+C160+C161+C163+C164+C165+C166</f>
        <v>275493800</v>
      </c>
      <c r="D152" s="4">
        <f t="shared" si="3"/>
        <v>0</v>
      </c>
      <c r="E152" s="3">
        <f>E153+E154+E155+E156+E157+E158+E159+E160+E161+E163+E164+E165+E166</f>
        <v>275493800</v>
      </c>
    </row>
    <row r="153" spans="1:6" ht="182.25" customHeight="1">
      <c r="A153" s="31" t="s">
        <v>307</v>
      </c>
      <c r="B153" s="44" t="s">
        <v>203</v>
      </c>
      <c r="C153" s="2">
        <v>263671400</v>
      </c>
      <c r="D153" s="2">
        <f t="shared" si="3"/>
        <v>0</v>
      </c>
      <c r="E153" s="2">
        <v>263671400</v>
      </c>
      <c r="F153" s="7">
        <v>934</v>
      </c>
    </row>
    <row r="154" spans="1:6" ht="36" customHeight="1" hidden="1">
      <c r="A154" s="31" t="s">
        <v>228</v>
      </c>
      <c r="B154" s="44" t="s">
        <v>184</v>
      </c>
      <c r="C154" s="2"/>
      <c r="D154" s="2">
        <f t="shared" si="3"/>
        <v>0</v>
      </c>
      <c r="E154" s="2"/>
      <c r="F154" s="7">
        <v>937</v>
      </c>
    </row>
    <row r="155" spans="1:6" ht="69" customHeight="1">
      <c r="A155" s="31" t="s">
        <v>308</v>
      </c>
      <c r="B155" s="44" t="s">
        <v>206</v>
      </c>
      <c r="C155" s="2">
        <v>58700</v>
      </c>
      <c r="D155" s="2">
        <f t="shared" si="3"/>
        <v>0</v>
      </c>
      <c r="E155" s="2">
        <v>58700</v>
      </c>
      <c r="F155" s="7">
        <v>967</v>
      </c>
    </row>
    <row r="156" spans="1:6" ht="99" customHeight="1">
      <c r="A156" s="31" t="s">
        <v>308</v>
      </c>
      <c r="B156" s="6" t="s">
        <v>207</v>
      </c>
      <c r="C156" s="2">
        <v>214500</v>
      </c>
      <c r="D156" s="2">
        <f t="shared" si="3"/>
        <v>0</v>
      </c>
      <c r="E156" s="2">
        <v>214500</v>
      </c>
      <c r="F156" s="7">
        <v>955</v>
      </c>
    </row>
    <row r="157" spans="1:6" ht="127.5" customHeight="1">
      <c r="A157" s="31" t="s">
        <v>308</v>
      </c>
      <c r="B157" s="45" t="s">
        <v>204</v>
      </c>
      <c r="C157" s="2">
        <v>782700</v>
      </c>
      <c r="D157" s="2">
        <f t="shared" si="3"/>
        <v>0</v>
      </c>
      <c r="E157" s="2">
        <v>782700</v>
      </c>
      <c r="F157" s="7">
        <v>940</v>
      </c>
    </row>
    <row r="158" spans="1:6" ht="82.5" customHeight="1">
      <c r="A158" s="31" t="s">
        <v>308</v>
      </c>
      <c r="B158" s="44" t="s">
        <v>205</v>
      </c>
      <c r="C158" s="2">
        <v>1467000</v>
      </c>
      <c r="D158" s="2">
        <f t="shared" si="3"/>
        <v>0</v>
      </c>
      <c r="E158" s="2">
        <v>1467000</v>
      </c>
      <c r="F158" s="7">
        <v>945</v>
      </c>
    </row>
    <row r="159" spans="1:6" ht="125.25" customHeight="1">
      <c r="A159" s="31" t="s">
        <v>308</v>
      </c>
      <c r="B159" s="6" t="s">
        <v>210</v>
      </c>
      <c r="C159" s="2">
        <v>104500</v>
      </c>
      <c r="D159" s="2">
        <f t="shared" si="3"/>
        <v>0</v>
      </c>
      <c r="E159" s="2">
        <v>104500</v>
      </c>
      <c r="F159" s="7">
        <v>2962</v>
      </c>
    </row>
    <row r="160" spans="1:6" ht="75" customHeight="1">
      <c r="A160" s="31" t="s">
        <v>308</v>
      </c>
      <c r="B160" s="6" t="s">
        <v>209</v>
      </c>
      <c r="C160" s="2">
        <v>57800</v>
      </c>
      <c r="D160" s="2">
        <f t="shared" si="3"/>
        <v>0</v>
      </c>
      <c r="E160" s="2">
        <v>57800</v>
      </c>
      <c r="F160" s="7">
        <v>949</v>
      </c>
    </row>
    <row r="161" spans="1:6" ht="109.5" customHeight="1">
      <c r="A161" s="31" t="s">
        <v>308</v>
      </c>
      <c r="B161" s="6" t="s">
        <v>222</v>
      </c>
      <c r="C161" s="2">
        <v>173000</v>
      </c>
      <c r="D161" s="2">
        <f t="shared" si="3"/>
        <v>0</v>
      </c>
      <c r="E161" s="2">
        <v>173000</v>
      </c>
      <c r="F161" s="7">
        <v>2969</v>
      </c>
    </row>
    <row r="162" spans="1:5" ht="60" customHeight="1" hidden="1">
      <c r="A162" s="24" t="s">
        <v>74</v>
      </c>
      <c r="B162" s="6" t="s">
        <v>107</v>
      </c>
      <c r="C162" s="2"/>
      <c r="D162" s="2">
        <f t="shared" si="3"/>
        <v>0</v>
      </c>
      <c r="E162" s="2"/>
    </row>
    <row r="163" spans="1:6" ht="60" customHeight="1">
      <c r="A163" s="31" t="s">
        <v>307</v>
      </c>
      <c r="B163" s="6" t="s">
        <v>202</v>
      </c>
      <c r="C163" s="2">
        <v>1522800</v>
      </c>
      <c r="D163" s="2">
        <f t="shared" si="3"/>
        <v>0</v>
      </c>
      <c r="E163" s="2">
        <v>1522800</v>
      </c>
      <c r="F163" s="7">
        <v>936</v>
      </c>
    </row>
    <row r="164" spans="1:6" ht="102.75" customHeight="1">
      <c r="A164" s="24" t="s">
        <v>228</v>
      </c>
      <c r="B164" s="6" t="s">
        <v>201</v>
      </c>
      <c r="C164" s="2">
        <v>6596700</v>
      </c>
      <c r="D164" s="2">
        <f t="shared" si="3"/>
        <v>0</v>
      </c>
      <c r="E164" s="2">
        <v>6596700</v>
      </c>
      <c r="F164" s="7">
        <v>0</v>
      </c>
    </row>
    <row r="165" spans="1:6" ht="102.75" customHeight="1">
      <c r="A165" s="31" t="s">
        <v>308</v>
      </c>
      <c r="B165" s="6" t="s">
        <v>289</v>
      </c>
      <c r="C165" s="2">
        <v>422800</v>
      </c>
      <c r="D165" s="2">
        <f t="shared" si="3"/>
        <v>0</v>
      </c>
      <c r="E165" s="2">
        <v>422800</v>
      </c>
      <c r="F165" s="7">
        <v>2941</v>
      </c>
    </row>
    <row r="166" spans="1:6" ht="145.5" customHeight="1">
      <c r="A166" s="31" t="s">
        <v>308</v>
      </c>
      <c r="B166" s="6" t="s">
        <v>188</v>
      </c>
      <c r="C166" s="2">
        <v>421900</v>
      </c>
      <c r="D166" s="2">
        <f t="shared" si="3"/>
        <v>0</v>
      </c>
      <c r="E166" s="2">
        <v>421900</v>
      </c>
      <c r="F166" s="7">
        <v>942</v>
      </c>
    </row>
    <row r="167" spans="1:5" ht="107.25" customHeight="1">
      <c r="A167" s="31" t="s">
        <v>319</v>
      </c>
      <c r="B167" s="6" t="s">
        <v>169</v>
      </c>
      <c r="C167" s="4">
        <f>C168</f>
        <v>3615500</v>
      </c>
      <c r="D167" s="4">
        <f t="shared" si="3"/>
        <v>0</v>
      </c>
      <c r="E167" s="4">
        <f>E168</f>
        <v>3615500</v>
      </c>
    </row>
    <row r="168" spans="1:6" ht="116.25" customHeight="1">
      <c r="A168" s="31" t="s">
        <v>306</v>
      </c>
      <c r="B168" s="44" t="s">
        <v>214</v>
      </c>
      <c r="C168" s="2">
        <v>3615500</v>
      </c>
      <c r="D168" s="2">
        <f t="shared" si="3"/>
        <v>0</v>
      </c>
      <c r="E168" s="2">
        <v>3615500</v>
      </c>
      <c r="F168" s="7">
        <v>2935</v>
      </c>
    </row>
    <row r="169" spans="1:5" ht="111.75" customHeight="1" hidden="1">
      <c r="A169" s="24" t="s">
        <v>75</v>
      </c>
      <c r="B169" s="6" t="s">
        <v>133</v>
      </c>
      <c r="C169" s="2">
        <v>0</v>
      </c>
      <c r="D169" s="2">
        <f t="shared" si="3"/>
        <v>0</v>
      </c>
      <c r="E169" s="2">
        <v>0</v>
      </c>
    </row>
    <row r="170" spans="1:6" ht="60" customHeight="1" hidden="1">
      <c r="A170" s="22" t="s">
        <v>76</v>
      </c>
      <c r="B170" s="23" t="s">
        <v>134</v>
      </c>
      <c r="C170" s="4">
        <f>C171</f>
        <v>0</v>
      </c>
      <c r="D170" s="4">
        <f t="shared" si="3"/>
        <v>0</v>
      </c>
      <c r="E170" s="4">
        <f>E171</f>
        <v>0</v>
      </c>
      <c r="F170" s="32"/>
    </row>
    <row r="171" spans="1:6" ht="60" customHeight="1" hidden="1">
      <c r="A171" s="24" t="s">
        <v>76</v>
      </c>
      <c r="B171" s="24" t="s">
        <v>151</v>
      </c>
      <c r="C171" s="2">
        <v>0</v>
      </c>
      <c r="D171" s="2">
        <f t="shared" si="3"/>
        <v>0</v>
      </c>
      <c r="E171" s="2">
        <v>0</v>
      </c>
      <c r="F171" s="32">
        <v>936</v>
      </c>
    </row>
    <row r="172" spans="1:5" ht="60" customHeight="1" hidden="1">
      <c r="A172" s="24" t="s">
        <v>77</v>
      </c>
      <c r="B172" s="6" t="s">
        <v>135</v>
      </c>
      <c r="C172" s="2">
        <v>0</v>
      </c>
      <c r="D172" s="2">
        <f t="shared" si="3"/>
        <v>0</v>
      </c>
      <c r="E172" s="2">
        <v>0</v>
      </c>
    </row>
    <row r="173" spans="1:5" ht="60" customHeight="1" hidden="1">
      <c r="A173" s="24" t="s">
        <v>78</v>
      </c>
      <c r="B173" s="6" t="s">
        <v>136</v>
      </c>
      <c r="C173" s="2"/>
      <c r="D173" s="2">
        <f t="shared" si="3"/>
        <v>0</v>
      </c>
      <c r="E173" s="2"/>
    </row>
    <row r="174" spans="1:5" ht="60" customHeight="1" hidden="1">
      <c r="A174" s="24" t="s">
        <v>91</v>
      </c>
      <c r="B174" s="6" t="s">
        <v>170</v>
      </c>
      <c r="C174" s="2"/>
      <c r="D174" s="2">
        <f t="shared" si="3"/>
        <v>0</v>
      </c>
      <c r="E174" s="2"/>
    </row>
    <row r="175" spans="1:6" ht="60" customHeight="1" hidden="1">
      <c r="A175" s="31" t="s">
        <v>229</v>
      </c>
      <c r="B175" s="6" t="s">
        <v>213</v>
      </c>
      <c r="C175" s="2">
        <v>0</v>
      </c>
      <c r="D175" s="2">
        <f>E175-C175</f>
        <v>0</v>
      </c>
      <c r="E175" s="2">
        <v>0</v>
      </c>
      <c r="F175" s="7">
        <v>365</v>
      </c>
    </row>
    <row r="176" spans="1:6" ht="66.75" customHeight="1">
      <c r="A176" s="24" t="s">
        <v>309</v>
      </c>
      <c r="B176" s="6" t="s">
        <v>187</v>
      </c>
      <c r="C176" s="2">
        <v>10300</v>
      </c>
      <c r="D176" s="2">
        <f>E176-C176</f>
        <v>0</v>
      </c>
      <c r="E176" s="2">
        <v>10300</v>
      </c>
      <c r="F176" s="7" t="s">
        <v>324</v>
      </c>
    </row>
    <row r="177" spans="1:6" ht="66.75" customHeight="1" hidden="1">
      <c r="A177" s="31" t="s">
        <v>230</v>
      </c>
      <c r="B177" s="46" t="s">
        <v>211</v>
      </c>
      <c r="C177" s="2"/>
      <c r="D177" s="2">
        <f t="shared" si="3"/>
        <v>0</v>
      </c>
      <c r="E177" s="2"/>
      <c r="F177" s="7">
        <v>200</v>
      </c>
    </row>
    <row r="178" spans="1:6" ht="66.75" customHeight="1" hidden="1">
      <c r="A178" s="31" t="s">
        <v>231</v>
      </c>
      <c r="B178" s="36" t="s">
        <v>212</v>
      </c>
      <c r="C178" s="2"/>
      <c r="D178" s="2">
        <f t="shared" si="3"/>
        <v>0</v>
      </c>
      <c r="E178" s="2"/>
      <c r="F178" s="7" t="s">
        <v>189</v>
      </c>
    </row>
    <row r="179" spans="1:6" ht="54" customHeight="1">
      <c r="A179" s="31" t="s">
        <v>310</v>
      </c>
      <c r="B179" s="6" t="s">
        <v>273</v>
      </c>
      <c r="C179" s="2">
        <v>258000</v>
      </c>
      <c r="D179" s="47">
        <f t="shared" si="3"/>
        <v>-32.48000000001048</v>
      </c>
      <c r="E179" s="2">
        <v>257967.52</v>
      </c>
      <c r="F179" s="13" t="s">
        <v>325</v>
      </c>
    </row>
    <row r="180" spans="1:5" ht="23.25" customHeight="1">
      <c r="A180" s="24" t="s">
        <v>318</v>
      </c>
      <c r="B180" s="23" t="s">
        <v>171</v>
      </c>
      <c r="C180" s="3">
        <f>C181+C184+C187</f>
        <v>35667400</v>
      </c>
      <c r="D180" s="48">
        <f t="shared" si="3"/>
        <v>-10465018.940000001</v>
      </c>
      <c r="E180" s="3">
        <f>E181+E184+E187</f>
        <v>25202381.06</v>
      </c>
    </row>
    <row r="181" spans="1:5" ht="102.75" customHeight="1">
      <c r="A181" s="24" t="s">
        <v>316</v>
      </c>
      <c r="B181" s="56" t="s">
        <v>291</v>
      </c>
      <c r="C181" s="1">
        <f>C182+C183</f>
        <v>1800</v>
      </c>
      <c r="D181" s="47">
        <f t="shared" si="3"/>
        <v>0</v>
      </c>
      <c r="E181" s="1">
        <f>E182+E183</f>
        <v>1800</v>
      </c>
    </row>
    <row r="182" spans="1:5" ht="100.5" customHeight="1">
      <c r="A182" s="24" t="s">
        <v>290</v>
      </c>
      <c r="B182" s="56" t="s">
        <v>291</v>
      </c>
      <c r="C182" s="1">
        <v>900</v>
      </c>
      <c r="D182" s="47">
        <f t="shared" si="3"/>
        <v>0</v>
      </c>
      <c r="E182" s="1">
        <v>900</v>
      </c>
    </row>
    <row r="183" spans="1:5" ht="100.5" customHeight="1">
      <c r="A183" s="24" t="s">
        <v>317</v>
      </c>
      <c r="B183" s="56" t="s">
        <v>291</v>
      </c>
      <c r="C183" s="1">
        <v>900</v>
      </c>
      <c r="D183" s="47">
        <f t="shared" si="3"/>
        <v>0</v>
      </c>
      <c r="E183" s="1">
        <v>900</v>
      </c>
    </row>
    <row r="184" spans="1:6" ht="102" customHeight="1">
      <c r="A184" s="24" t="s">
        <v>362</v>
      </c>
      <c r="B184" s="57" t="s">
        <v>348</v>
      </c>
      <c r="C184" s="2">
        <f>C185+C186</f>
        <v>25000000</v>
      </c>
      <c r="D184" s="47">
        <f t="shared" si="3"/>
        <v>0</v>
      </c>
      <c r="E184" s="2">
        <f>E185+E186</f>
        <v>25000000</v>
      </c>
      <c r="F184" s="7" t="s">
        <v>270</v>
      </c>
    </row>
    <row r="185" spans="1:6" ht="108.75" customHeight="1">
      <c r="A185" s="24" t="s">
        <v>311</v>
      </c>
      <c r="B185" s="57" t="s">
        <v>348</v>
      </c>
      <c r="C185" s="2">
        <v>25000000</v>
      </c>
      <c r="D185" s="47">
        <f>E185-C185</f>
        <v>-3966292.0100000016</v>
      </c>
      <c r="E185" s="2">
        <v>21033707.99</v>
      </c>
      <c r="F185" s="7" t="s">
        <v>270</v>
      </c>
    </row>
    <row r="186" spans="1:5" ht="97.5" customHeight="1">
      <c r="A186" s="24" t="s">
        <v>361</v>
      </c>
      <c r="B186" s="57" t="s">
        <v>348</v>
      </c>
      <c r="C186" s="2"/>
      <c r="D186" s="47">
        <f t="shared" si="3"/>
        <v>3966292.01</v>
      </c>
      <c r="E186" s="2">
        <v>3966292.01</v>
      </c>
    </row>
    <row r="187" spans="1:5" ht="105.75" customHeight="1">
      <c r="A187" s="24" t="s">
        <v>354</v>
      </c>
      <c r="B187" s="58" t="s">
        <v>271</v>
      </c>
      <c r="C187" s="4">
        <f>C188+C189+C190</f>
        <v>10665600</v>
      </c>
      <c r="D187" s="48">
        <f t="shared" si="3"/>
        <v>-10465018.94</v>
      </c>
      <c r="E187" s="4">
        <f>E188+E189+E190</f>
        <v>200581.06</v>
      </c>
    </row>
    <row r="188" spans="1:6" ht="85.5" customHeight="1">
      <c r="A188" s="24" t="s">
        <v>352</v>
      </c>
      <c r="B188" s="58" t="s">
        <v>271</v>
      </c>
      <c r="C188" s="2">
        <v>0</v>
      </c>
      <c r="D188" s="47">
        <f>E188-C188</f>
        <v>192004.04</v>
      </c>
      <c r="E188" s="2">
        <v>192004.04</v>
      </c>
      <c r="F188" s="7" t="s">
        <v>326</v>
      </c>
    </row>
    <row r="189" spans="1:6" ht="100.5" customHeight="1">
      <c r="A189" s="24" t="s">
        <v>352</v>
      </c>
      <c r="B189" s="58" t="s">
        <v>271</v>
      </c>
      <c r="C189" s="2"/>
      <c r="D189" s="47">
        <f>E189-C189</f>
        <v>8577.02</v>
      </c>
      <c r="E189" s="2">
        <v>8577.02</v>
      </c>
      <c r="F189" s="7" t="s">
        <v>353</v>
      </c>
    </row>
    <row r="190" spans="1:5" ht="99.75" customHeight="1">
      <c r="A190" s="24" t="s">
        <v>355</v>
      </c>
      <c r="B190" s="58" t="s">
        <v>271</v>
      </c>
      <c r="C190" s="2">
        <v>10665600</v>
      </c>
      <c r="D190" s="47">
        <f>E190-C190</f>
        <v>-10665600</v>
      </c>
      <c r="E190" s="2"/>
    </row>
    <row r="191" spans="1:6" s="13" customFormat="1" ht="152.25" customHeight="1">
      <c r="A191" s="22" t="s">
        <v>330</v>
      </c>
      <c r="B191" s="23" t="s">
        <v>331</v>
      </c>
      <c r="C191" s="50">
        <f>C192+C193+C194+C195+C197+C198</f>
        <v>0</v>
      </c>
      <c r="D191" s="51">
        <f t="shared" si="3"/>
        <v>2986574.24</v>
      </c>
      <c r="E191" s="50">
        <f>E192+E193+E194+E195+E197+E198</f>
        <v>2986574.24</v>
      </c>
      <c r="F191" s="7"/>
    </row>
    <row r="192" spans="1:6" s="13" customFormat="1" ht="107.25" customHeight="1" hidden="1">
      <c r="A192" s="24" t="s">
        <v>332</v>
      </c>
      <c r="B192" s="6" t="s">
        <v>333</v>
      </c>
      <c r="C192" s="52"/>
      <c r="D192" s="52">
        <f t="shared" si="3"/>
        <v>0</v>
      </c>
      <c r="E192" s="52"/>
      <c r="F192" s="7"/>
    </row>
    <row r="193" spans="1:6" s="13" customFormat="1" ht="107.25" customHeight="1" hidden="1">
      <c r="A193" s="24" t="s">
        <v>334</v>
      </c>
      <c r="B193" s="6" t="s">
        <v>335</v>
      </c>
      <c r="C193" s="52"/>
      <c r="D193" s="52">
        <f t="shared" si="3"/>
        <v>0</v>
      </c>
      <c r="E193" s="52"/>
      <c r="F193" s="7"/>
    </row>
    <row r="194" spans="1:6" s="13" customFormat="1" ht="57" customHeight="1">
      <c r="A194" s="24" t="s">
        <v>336</v>
      </c>
      <c r="B194" s="6" t="s">
        <v>337</v>
      </c>
      <c r="C194" s="52"/>
      <c r="D194" s="52">
        <f t="shared" si="3"/>
        <v>2845881.74</v>
      </c>
      <c r="E194" s="52">
        <v>2845881.74</v>
      </c>
      <c r="F194" s="7"/>
    </row>
    <row r="195" spans="1:6" s="13" customFormat="1" ht="107.25" customHeight="1" hidden="1">
      <c r="A195" s="24" t="s">
        <v>338</v>
      </c>
      <c r="B195" s="6" t="s">
        <v>337</v>
      </c>
      <c r="C195" s="52"/>
      <c r="D195" s="52">
        <f t="shared" si="3"/>
        <v>0</v>
      </c>
      <c r="E195" s="52"/>
      <c r="F195" s="7"/>
    </row>
    <row r="196" spans="1:6" s="13" customFormat="1" ht="107.25" customHeight="1" hidden="1">
      <c r="A196" s="24" t="s">
        <v>334</v>
      </c>
      <c r="B196" s="6" t="s">
        <v>339</v>
      </c>
      <c r="C196" s="52"/>
      <c r="D196" s="52">
        <f t="shared" si="3"/>
        <v>0</v>
      </c>
      <c r="E196" s="52"/>
      <c r="F196" s="7"/>
    </row>
    <row r="197" spans="1:6" s="13" customFormat="1" ht="107.25" customHeight="1" hidden="1">
      <c r="A197" s="24" t="s">
        <v>340</v>
      </c>
      <c r="B197" s="6" t="s">
        <v>341</v>
      </c>
      <c r="C197" s="52"/>
      <c r="D197" s="52">
        <f t="shared" si="3"/>
        <v>0</v>
      </c>
      <c r="E197" s="52"/>
      <c r="F197" s="7"/>
    </row>
    <row r="198" spans="1:6" s="13" customFormat="1" ht="87" customHeight="1">
      <c r="A198" s="24" t="s">
        <v>342</v>
      </c>
      <c r="B198" s="6" t="s">
        <v>343</v>
      </c>
      <c r="C198" s="52"/>
      <c r="D198" s="52">
        <f t="shared" si="3"/>
        <v>140692.5</v>
      </c>
      <c r="E198" s="52">
        <v>140692.5</v>
      </c>
      <c r="F198" s="7"/>
    </row>
    <row r="199" spans="1:6" s="13" customFormat="1" ht="71.25" customHeight="1">
      <c r="A199" s="22" t="s">
        <v>344</v>
      </c>
      <c r="B199" s="23" t="s">
        <v>345</v>
      </c>
      <c r="C199" s="50">
        <f>C200</f>
        <v>0</v>
      </c>
      <c r="D199" s="51">
        <f t="shared" si="3"/>
        <v>-56463179.54</v>
      </c>
      <c r="E199" s="50">
        <f>E200</f>
        <v>-56463179.54</v>
      </c>
      <c r="F199" s="7"/>
    </row>
    <row r="200" spans="1:6" s="13" customFormat="1" ht="75.75" customHeight="1">
      <c r="A200" s="24" t="s">
        <v>346</v>
      </c>
      <c r="B200" s="6" t="s">
        <v>347</v>
      </c>
      <c r="C200" s="53"/>
      <c r="D200" s="52">
        <f t="shared" si="3"/>
        <v>-56463179.54</v>
      </c>
      <c r="E200" s="53">
        <v>-56463179.54</v>
      </c>
      <c r="F200" s="7"/>
    </row>
    <row r="201" spans="1:5" ht="85.5" customHeight="1" hidden="1">
      <c r="A201" s="24"/>
      <c r="B201" s="58"/>
      <c r="C201" s="2"/>
      <c r="D201" s="49"/>
      <c r="E201" s="2"/>
    </row>
    <row r="202" spans="1:5" ht="85.5" customHeight="1" hidden="1">
      <c r="A202" s="24"/>
      <c r="B202" s="58"/>
      <c r="C202" s="2"/>
      <c r="D202" s="49"/>
      <c r="E202" s="2"/>
    </row>
    <row r="203" spans="1:5" ht="85.5" customHeight="1" hidden="1">
      <c r="A203" s="24"/>
      <c r="B203" s="58"/>
      <c r="C203" s="2"/>
      <c r="D203" s="49"/>
      <c r="E203" s="2"/>
    </row>
    <row r="204" spans="1:5" ht="85.5" customHeight="1" hidden="1">
      <c r="A204" s="24"/>
      <c r="B204" s="58"/>
      <c r="C204" s="2"/>
      <c r="D204" s="49"/>
      <c r="E204" s="2"/>
    </row>
    <row r="205" spans="1:5" ht="85.5" customHeight="1" hidden="1">
      <c r="A205" s="24"/>
      <c r="B205" s="58"/>
      <c r="C205" s="2"/>
      <c r="D205" s="49"/>
      <c r="E205" s="2"/>
    </row>
    <row r="206" spans="1:5" ht="36" customHeight="1">
      <c r="A206" s="22"/>
      <c r="B206" s="23" t="s">
        <v>138</v>
      </c>
      <c r="C206" s="3">
        <f>C13+C108</f>
        <v>803494684</v>
      </c>
      <c r="D206" s="48">
        <f t="shared" si="3"/>
        <v>-51858465.620000005</v>
      </c>
      <c r="E206" s="3">
        <f>E13+E108</f>
        <v>751636218.38</v>
      </c>
    </row>
  </sheetData>
  <sheetProtection/>
  <mergeCells count="3">
    <mergeCell ref="A10:E10"/>
    <mergeCell ref="C1:E1"/>
    <mergeCell ref="C2:E4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93" r:id="rId1"/>
  <rowBreaks count="1" manualBreakCount="1">
    <brk id="16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2021-02-25T03:29:45Z</cp:lastPrinted>
  <dcterms:created xsi:type="dcterms:W3CDTF">1996-10-08T23:32:33Z</dcterms:created>
  <dcterms:modified xsi:type="dcterms:W3CDTF">2021-03-15T08:43:47Z</dcterms:modified>
  <cp:category/>
  <cp:version/>
  <cp:contentType/>
  <cp:contentStatus/>
</cp:coreProperties>
</file>