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1" sheetId="2" r:id="rId1"/>
    <sheet name="Лист1" sheetId="3" r:id="rId2"/>
  </sheets>
  <definedNames>
    <definedName name="_xlnm.Print_Area" localSheetId="0">'2021'!$A$1:$AN$29</definedName>
  </definedNames>
  <calcPr calcId="124519"/>
</workbook>
</file>

<file path=xl/calcChain.xml><?xml version="1.0" encoding="utf-8"?>
<calcChain xmlns="http://schemas.openxmlformats.org/spreadsheetml/2006/main">
  <c r="AN14" i="2"/>
  <c r="AN13" s="1"/>
  <c r="AM13"/>
  <c r="AL13"/>
  <c r="AK13"/>
  <c r="AJ13"/>
  <c r="AI13"/>
  <c r="AH13"/>
  <c r="AG13"/>
  <c r="AF13"/>
  <c r="AE28"/>
  <c r="AE27"/>
  <c r="AK14"/>
  <c r="AJ21"/>
  <c r="AE25"/>
  <c r="AE26" l="1"/>
  <c r="AE24"/>
  <c r="AE23"/>
  <c r="AN8" l="1"/>
  <c r="AM8"/>
  <c r="AL8"/>
  <c r="AK8"/>
  <c r="AI8"/>
  <c r="AH8"/>
  <c r="AG8"/>
  <c r="AF8"/>
  <c r="AN11" l="1"/>
  <c r="AM11"/>
  <c r="AM29" s="1"/>
  <c r="AL11"/>
  <c r="AK11"/>
  <c r="AK29" s="1"/>
  <c r="AJ11"/>
  <c r="AI11"/>
  <c r="AI29" s="1"/>
  <c r="AH11"/>
  <c r="AG11"/>
  <c r="AG29" s="1"/>
  <c r="AF11"/>
  <c r="AE12"/>
  <c r="AG14"/>
  <c r="AF29"/>
  <c r="AH29"/>
  <c r="AN29"/>
  <c r="AL29"/>
  <c r="AE21"/>
  <c r="AE11" l="1"/>
  <c r="AJ9"/>
  <c r="AJ8" s="1"/>
  <c r="AE8" l="1"/>
  <c r="AJ29"/>
  <c r="AE29" s="1"/>
  <c r="AE14"/>
  <c r="AE35" l="1"/>
  <c r="AE31"/>
  <c r="AL33" s="1"/>
  <c r="AL31" s="1"/>
  <c r="AG33" l="1"/>
  <c r="AG31" s="1"/>
  <c r="AK33"/>
  <c r="AK31" s="1"/>
  <c r="AH33"/>
  <c r="AI33"/>
  <c r="AI31" s="1"/>
  <c r="AM33"/>
  <c r="AM31" s="1"/>
  <c r="AH31"/>
  <c r="AF33"/>
  <c r="AF31" s="1"/>
  <c r="AJ33"/>
  <c r="AJ31" s="1"/>
  <c r="AN33"/>
  <c r="AN31" s="1"/>
  <c r="AE13" l="1"/>
  <c r="N29" l="1"/>
  <c r="M29"/>
  <c r="L29"/>
  <c r="K29"/>
  <c r="I29"/>
  <c r="H29"/>
  <c r="G29"/>
  <c r="F29"/>
  <c r="AD10"/>
  <c r="AC10"/>
  <c r="AB10"/>
  <c r="AA10"/>
  <c r="Y10"/>
  <c r="X10"/>
  <c r="W10"/>
  <c r="V10"/>
  <c r="AD9"/>
  <c r="AC9"/>
  <c r="AB9"/>
  <c r="AA9"/>
  <c r="Z9"/>
  <c r="Y9"/>
  <c r="X9"/>
  <c r="W9"/>
  <c r="V9"/>
  <c r="U13"/>
  <c r="E9" l="1"/>
  <c r="T29"/>
  <c r="S29"/>
  <c r="R29"/>
  <c r="Q29"/>
  <c r="P29"/>
  <c r="O29"/>
  <c r="E13"/>
  <c r="AD29"/>
  <c r="AC29"/>
  <c r="AB29"/>
  <c r="AA29"/>
  <c r="Y29"/>
  <c r="X29"/>
  <c r="W29"/>
  <c r="V29"/>
  <c r="J10"/>
  <c r="AE9"/>
  <c r="U9"/>
  <c r="J29" l="1"/>
  <c r="Z10"/>
  <c r="Z29" s="1"/>
  <c r="E10"/>
  <c r="E29"/>
  <c r="U29"/>
  <c r="AE10"/>
  <c r="U10" l="1"/>
</calcChain>
</file>

<file path=xl/sharedStrings.xml><?xml version="1.0" encoding="utf-8"?>
<sst xmlns="http://schemas.openxmlformats.org/spreadsheetml/2006/main" count="77" uniqueCount="56">
  <si>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</si>
  <si>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</si>
  <si>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</si>
  <si>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</si>
  <si>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</si>
  <si>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</si>
  <si>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</si>
  <si>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</si>
  <si>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</si>
  <si>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</si>
  <si>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</si>
  <si>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</si>
  <si>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</si>
  <si>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</si>
  <si>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</si>
  <si>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</si>
  <si>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</si>
  <si>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</si>
  <si>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</si>
  <si>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</si>
  <si>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</si>
  <si>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</si>
  <si>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</si>
  <si>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</si>
  <si>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</si>
  <si>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</si>
  <si>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</si>
  <si>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</si>
  <si>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</si>
  <si>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</si>
  <si>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</si>
  <si>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</si>
  <si>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</si>
  <si>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</si>
  <si>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</si>
  <si>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</si>
  <si>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</si>
  <si>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</si>
  <si>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</si>
  <si>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</si>
  <si>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</si>
  <si>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</si>
  <si>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</si>
  <si>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</si>
  <si>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</si>
  <si>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</si>
  <si>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</si>
  <si>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</si>
  <si>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</si>
  <si>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</si>
  <si>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</si>
  <si>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</si>
  <si>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</si>
  <si>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</si>
  <si>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</si>
  <si>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Приложение   14 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</si>
</sst>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5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7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4" borderId="2" xfId="2" applyNumberFormat="1" applyFont="1" applyFill="1" applyBorder="1" applyAlignment="1">
      <alignment horizontal="center"/>
    </xf>
    <xf numFmtId="167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right" vertical="top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2"/>
  <sheetViews>
    <sheetView tabSelected="1" view="pageBreakPreview" topLeftCell="B24" zoomScaleSheetLayoutView="100" workbookViewId="0">
      <selection activeCell="AK2" sqref="AK2:AN2"/>
    </sheetView>
  </sheetViews>
  <sheetFormatPr defaultColWidth="8" defaultRowHeight="13.2"/>
  <cols>
    <col min="1" max="1" width="0.33203125" style="41" hidden="1" customWidth="1"/>
    <col min="2" max="2" width="6" style="42" customWidth="1"/>
    <col min="3" max="3" width="36.88671875" style="43" customWidth="1"/>
    <col min="4" max="4" width="8.33203125" style="44" hidden="1" customWidth="1"/>
    <col min="5" max="5" width="15.88671875" style="45" hidden="1" customWidth="1"/>
    <col min="6" max="6" width="14.88671875" style="45" hidden="1" customWidth="1"/>
    <col min="7" max="7" width="15.88671875" style="45" hidden="1" customWidth="1"/>
    <col min="8" max="8" width="15.33203125" style="45" hidden="1" customWidth="1"/>
    <col min="9" max="9" width="15.5546875" style="45" hidden="1" customWidth="1"/>
    <col min="10" max="10" width="18.44140625" style="45" hidden="1" customWidth="1"/>
    <col min="11" max="11" width="16.44140625" style="45" hidden="1" customWidth="1"/>
    <col min="12" max="13" width="14.88671875" style="45" hidden="1" customWidth="1"/>
    <col min="14" max="14" width="16.109375" style="45" hidden="1" customWidth="1"/>
    <col min="15" max="15" width="20.6640625" style="41" hidden="1" customWidth="1"/>
    <col min="16" max="16" width="0.109375" style="41" hidden="1" customWidth="1"/>
    <col min="17" max="17" width="8.109375" style="41" hidden="1" customWidth="1"/>
    <col min="18" max="18" width="15.5546875" style="41" hidden="1" customWidth="1"/>
    <col min="19" max="19" width="13.6640625" style="41" hidden="1" customWidth="1"/>
    <col min="20" max="20" width="10.33203125" style="41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5546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1" customWidth="1"/>
    <col min="223" max="223" width="15.10937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09375" style="41" customWidth="1"/>
    <col min="463" max="463" width="0" style="41" hidden="1" customWidth="1"/>
    <col min="464" max="464" width="12.6640625" style="41" customWidth="1"/>
    <col min="465" max="465" width="13.5546875" style="41" customWidth="1"/>
    <col min="466" max="466" width="14" style="41" customWidth="1"/>
    <col min="467" max="467" width="13.88671875" style="41" customWidth="1"/>
    <col min="468" max="468" width="12.5546875" style="41" customWidth="1"/>
    <col min="469" max="471" width="12.6640625" style="41" customWidth="1"/>
    <col min="472" max="477" width="0" style="41" hidden="1" customWidth="1"/>
    <col min="478" max="478" width="12.109375" style="41" customWidth="1"/>
    <col min="479" max="479" width="15.10937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09375" style="41" customWidth="1"/>
    <col min="719" max="719" width="0" style="41" hidden="1" customWidth="1"/>
    <col min="720" max="720" width="12.6640625" style="41" customWidth="1"/>
    <col min="721" max="721" width="13.5546875" style="41" customWidth="1"/>
    <col min="722" max="722" width="14" style="41" customWidth="1"/>
    <col min="723" max="723" width="13.88671875" style="41" customWidth="1"/>
    <col min="724" max="724" width="12.5546875" style="41" customWidth="1"/>
    <col min="725" max="727" width="12.6640625" style="41" customWidth="1"/>
    <col min="728" max="733" width="0" style="41" hidden="1" customWidth="1"/>
    <col min="734" max="734" width="12.109375" style="41" customWidth="1"/>
    <col min="735" max="735" width="15.10937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09375" style="41" customWidth="1"/>
    <col min="975" max="975" width="0" style="41" hidden="1" customWidth="1"/>
    <col min="976" max="976" width="12.6640625" style="41" customWidth="1"/>
    <col min="977" max="977" width="13.5546875" style="41" customWidth="1"/>
    <col min="978" max="978" width="14" style="41" customWidth="1"/>
    <col min="979" max="979" width="13.88671875" style="41" customWidth="1"/>
    <col min="980" max="980" width="12.5546875" style="41" customWidth="1"/>
    <col min="981" max="983" width="12.6640625" style="41" customWidth="1"/>
    <col min="984" max="989" width="0" style="41" hidden="1" customWidth="1"/>
    <col min="990" max="990" width="12.109375" style="41" customWidth="1"/>
    <col min="991" max="991" width="15.10937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09375" style="41" customWidth="1"/>
    <col min="1231" max="1231" width="0" style="41" hidden="1" customWidth="1"/>
    <col min="1232" max="1232" width="12.6640625" style="41" customWidth="1"/>
    <col min="1233" max="1233" width="13.5546875" style="41" customWidth="1"/>
    <col min="1234" max="1234" width="14" style="41" customWidth="1"/>
    <col min="1235" max="1235" width="13.88671875" style="41" customWidth="1"/>
    <col min="1236" max="1236" width="12.5546875" style="41" customWidth="1"/>
    <col min="1237" max="1239" width="12.6640625" style="41" customWidth="1"/>
    <col min="1240" max="1245" width="0" style="41" hidden="1" customWidth="1"/>
    <col min="1246" max="1246" width="12.109375" style="41" customWidth="1"/>
    <col min="1247" max="1247" width="15.10937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09375" style="41" customWidth="1"/>
    <col min="1487" max="1487" width="0" style="41" hidden="1" customWidth="1"/>
    <col min="1488" max="1488" width="12.6640625" style="41" customWidth="1"/>
    <col min="1489" max="1489" width="13.5546875" style="41" customWidth="1"/>
    <col min="1490" max="1490" width="14" style="41" customWidth="1"/>
    <col min="1491" max="1491" width="13.88671875" style="41" customWidth="1"/>
    <col min="1492" max="1492" width="12.5546875" style="41" customWidth="1"/>
    <col min="1493" max="1495" width="12.6640625" style="41" customWidth="1"/>
    <col min="1496" max="1501" width="0" style="41" hidden="1" customWidth="1"/>
    <col min="1502" max="1502" width="12.109375" style="41" customWidth="1"/>
    <col min="1503" max="1503" width="15.10937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09375" style="41" customWidth="1"/>
    <col min="1743" max="1743" width="0" style="41" hidden="1" customWidth="1"/>
    <col min="1744" max="1744" width="12.6640625" style="41" customWidth="1"/>
    <col min="1745" max="1745" width="13.5546875" style="41" customWidth="1"/>
    <col min="1746" max="1746" width="14" style="41" customWidth="1"/>
    <col min="1747" max="1747" width="13.88671875" style="41" customWidth="1"/>
    <col min="1748" max="1748" width="12.5546875" style="41" customWidth="1"/>
    <col min="1749" max="1751" width="12.6640625" style="41" customWidth="1"/>
    <col min="1752" max="1757" width="0" style="41" hidden="1" customWidth="1"/>
    <col min="1758" max="1758" width="12.109375" style="41" customWidth="1"/>
    <col min="1759" max="1759" width="15.10937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09375" style="41" customWidth="1"/>
    <col min="1999" max="1999" width="0" style="41" hidden="1" customWidth="1"/>
    <col min="2000" max="2000" width="12.6640625" style="41" customWidth="1"/>
    <col min="2001" max="2001" width="13.5546875" style="41" customWidth="1"/>
    <col min="2002" max="2002" width="14" style="41" customWidth="1"/>
    <col min="2003" max="2003" width="13.88671875" style="41" customWidth="1"/>
    <col min="2004" max="2004" width="12.5546875" style="41" customWidth="1"/>
    <col min="2005" max="2007" width="12.6640625" style="41" customWidth="1"/>
    <col min="2008" max="2013" width="0" style="41" hidden="1" customWidth="1"/>
    <col min="2014" max="2014" width="12.109375" style="41" customWidth="1"/>
    <col min="2015" max="2015" width="15.10937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09375" style="41" customWidth="1"/>
    <col min="2255" max="2255" width="0" style="41" hidden="1" customWidth="1"/>
    <col min="2256" max="2256" width="12.6640625" style="41" customWidth="1"/>
    <col min="2257" max="2257" width="13.5546875" style="41" customWidth="1"/>
    <col min="2258" max="2258" width="14" style="41" customWidth="1"/>
    <col min="2259" max="2259" width="13.88671875" style="41" customWidth="1"/>
    <col min="2260" max="2260" width="12.5546875" style="41" customWidth="1"/>
    <col min="2261" max="2263" width="12.6640625" style="41" customWidth="1"/>
    <col min="2264" max="2269" width="0" style="41" hidden="1" customWidth="1"/>
    <col min="2270" max="2270" width="12.109375" style="41" customWidth="1"/>
    <col min="2271" max="2271" width="15.10937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09375" style="41" customWidth="1"/>
    <col min="2511" max="2511" width="0" style="41" hidden="1" customWidth="1"/>
    <col min="2512" max="2512" width="12.6640625" style="41" customWidth="1"/>
    <col min="2513" max="2513" width="13.5546875" style="41" customWidth="1"/>
    <col min="2514" max="2514" width="14" style="41" customWidth="1"/>
    <col min="2515" max="2515" width="13.88671875" style="41" customWidth="1"/>
    <col min="2516" max="2516" width="12.5546875" style="41" customWidth="1"/>
    <col min="2517" max="2519" width="12.6640625" style="41" customWidth="1"/>
    <col min="2520" max="2525" width="0" style="41" hidden="1" customWidth="1"/>
    <col min="2526" max="2526" width="12.109375" style="41" customWidth="1"/>
    <col min="2527" max="2527" width="15.10937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09375" style="41" customWidth="1"/>
    <col min="2767" max="2767" width="0" style="41" hidden="1" customWidth="1"/>
    <col min="2768" max="2768" width="12.6640625" style="41" customWidth="1"/>
    <col min="2769" max="2769" width="13.5546875" style="41" customWidth="1"/>
    <col min="2770" max="2770" width="14" style="41" customWidth="1"/>
    <col min="2771" max="2771" width="13.88671875" style="41" customWidth="1"/>
    <col min="2772" max="2772" width="12.5546875" style="41" customWidth="1"/>
    <col min="2773" max="2775" width="12.6640625" style="41" customWidth="1"/>
    <col min="2776" max="2781" width="0" style="41" hidden="1" customWidth="1"/>
    <col min="2782" max="2782" width="12.109375" style="41" customWidth="1"/>
    <col min="2783" max="2783" width="15.10937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09375" style="41" customWidth="1"/>
    <col min="3023" max="3023" width="0" style="41" hidden="1" customWidth="1"/>
    <col min="3024" max="3024" width="12.6640625" style="41" customWidth="1"/>
    <col min="3025" max="3025" width="13.5546875" style="41" customWidth="1"/>
    <col min="3026" max="3026" width="14" style="41" customWidth="1"/>
    <col min="3027" max="3027" width="13.88671875" style="41" customWidth="1"/>
    <col min="3028" max="3028" width="12.5546875" style="41" customWidth="1"/>
    <col min="3029" max="3031" width="12.6640625" style="41" customWidth="1"/>
    <col min="3032" max="3037" width="0" style="41" hidden="1" customWidth="1"/>
    <col min="3038" max="3038" width="12.109375" style="41" customWidth="1"/>
    <col min="3039" max="3039" width="15.10937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09375" style="41" customWidth="1"/>
    <col min="3279" max="3279" width="0" style="41" hidden="1" customWidth="1"/>
    <col min="3280" max="3280" width="12.6640625" style="41" customWidth="1"/>
    <col min="3281" max="3281" width="13.5546875" style="41" customWidth="1"/>
    <col min="3282" max="3282" width="14" style="41" customWidth="1"/>
    <col min="3283" max="3283" width="13.88671875" style="41" customWidth="1"/>
    <col min="3284" max="3284" width="12.5546875" style="41" customWidth="1"/>
    <col min="3285" max="3287" width="12.6640625" style="41" customWidth="1"/>
    <col min="3288" max="3293" width="0" style="41" hidden="1" customWidth="1"/>
    <col min="3294" max="3294" width="12.109375" style="41" customWidth="1"/>
    <col min="3295" max="3295" width="15.10937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09375" style="41" customWidth="1"/>
    <col min="3535" max="3535" width="0" style="41" hidden="1" customWidth="1"/>
    <col min="3536" max="3536" width="12.6640625" style="41" customWidth="1"/>
    <col min="3537" max="3537" width="13.5546875" style="41" customWidth="1"/>
    <col min="3538" max="3538" width="14" style="41" customWidth="1"/>
    <col min="3539" max="3539" width="13.88671875" style="41" customWidth="1"/>
    <col min="3540" max="3540" width="12.5546875" style="41" customWidth="1"/>
    <col min="3541" max="3543" width="12.6640625" style="41" customWidth="1"/>
    <col min="3544" max="3549" width="0" style="41" hidden="1" customWidth="1"/>
    <col min="3550" max="3550" width="12.109375" style="41" customWidth="1"/>
    <col min="3551" max="3551" width="15.10937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09375" style="41" customWidth="1"/>
    <col min="3791" max="3791" width="0" style="41" hidden="1" customWidth="1"/>
    <col min="3792" max="3792" width="12.6640625" style="41" customWidth="1"/>
    <col min="3793" max="3793" width="13.5546875" style="41" customWidth="1"/>
    <col min="3794" max="3794" width="14" style="41" customWidth="1"/>
    <col min="3795" max="3795" width="13.88671875" style="41" customWidth="1"/>
    <col min="3796" max="3796" width="12.5546875" style="41" customWidth="1"/>
    <col min="3797" max="3799" width="12.6640625" style="41" customWidth="1"/>
    <col min="3800" max="3805" width="0" style="41" hidden="1" customWidth="1"/>
    <col min="3806" max="3806" width="12.109375" style="41" customWidth="1"/>
    <col min="3807" max="3807" width="15.10937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09375" style="41" customWidth="1"/>
    <col min="4047" max="4047" width="0" style="41" hidden="1" customWidth="1"/>
    <col min="4048" max="4048" width="12.6640625" style="41" customWidth="1"/>
    <col min="4049" max="4049" width="13.5546875" style="41" customWidth="1"/>
    <col min="4050" max="4050" width="14" style="41" customWidth="1"/>
    <col min="4051" max="4051" width="13.88671875" style="41" customWidth="1"/>
    <col min="4052" max="4052" width="12.5546875" style="41" customWidth="1"/>
    <col min="4053" max="4055" width="12.6640625" style="41" customWidth="1"/>
    <col min="4056" max="4061" width="0" style="41" hidden="1" customWidth="1"/>
    <col min="4062" max="4062" width="12.109375" style="41" customWidth="1"/>
    <col min="4063" max="4063" width="15.10937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09375" style="41" customWidth="1"/>
    <col min="4303" max="4303" width="0" style="41" hidden="1" customWidth="1"/>
    <col min="4304" max="4304" width="12.6640625" style="41" customWidth="1"/>
    <col min="4305" max="4305" width="13.5546875" style="41" customWidth="1"/>
    <col min="4306" max="4306" width="14" style="41" customWidth="1"/>
    <col min="4307" max="4307" width="13.88671875" style="41" customWidth="1"/>
    <col min="4308" max="4308" width="12.5546875" style="41" customWidth="1"/>
    <col min="4309" max="4311" width="12.6640625" style="41" customWidth="1"/>
    <col min="4312" max="4317" width="0" style="41" hidden="1" customWidth="1"/>
    <col min="4318" max="4318" width="12.109375" style="41" customWidth="1"/>
    <col min="4319" max="4319" width="15.10937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09375" style="41" customWidth="1"/>
    <col min="4559" max="4559" width="0" style="41" hidden="1" customWidth="1"/>
    <col min="4560" max="4560" width="12.6640625" style="41" customWidth="1"/>
    <col min="4561" max="4561" width="13.5546875" style="41" customWidth="1"/>
    <col min="4562" max="4562" width="14" style="41" customWidth="1"/>
    <col min="4563" max="4563" width="13.88671875" style="41" customWidth="1"/>
    <col min="4564" max="4564" width="12.5546875" style="41" customWidth="1"/>
    <col min="4565" max="4567" width="12.6640625" style="41" customWidth="1"/>
    <col min="4568" max="4573" width="0" style="41" hidden="1" customWidth="1"/>
    <col min="4574" max="4574" width="12.109375" style="41" customWidth="1"/>
    <col min="4575" max="4575" width="15.10937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09375" style="41" customWidth="1"/>
    <col min="4815" max="4815" width="0" style="41" hidden="1" customWidth="1"/>
    <col min="4816" max="4816" width="12.6640625" style="41" customWidth="1"/>
    <col min="4817" max="4817" width="13.5546875" style="41" customWidth="1"/>
    <col min="4818" max="4818" width="14" style="41" customWidth="1"/>
    <col min="4819" max="4819" width="13.88671875" style="41" customWidth="1"/>
    <col min="4820" max="4820" width="12.5546875" style="41" customWidth="1"/>
    <col min="4821" max="4823" width="12.6640625" style="41" customWidth="1"/>
    <col min="4824" max="4829" width="0" style="41" hidden="1" customWidth="1"/>
    <col min="4830" max="4830" width="12.109375" style="41" customWidth="1"/>
    <col min="4831" max="4831" width="15.10937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09375" style="41" customWidth="1"/>
    <col min="5071" max="5071" width="0" style="41" hidden="1" customWidth="1"/>
    <col min="5072" max="5072" width="12.6640625" style="41" customWidth="1"/>
    <col min="5073" max="5073" width="13.5546875" style="41" customWidth="1"/>
    <col min="5074" max="5074" width="14" style="41" customWidth="1"/>
    <col min="5075" max="5075" width="13.88671875" style="41" customWidth="1"/>
    <col min="5076" max="5076" width="12.5546875" style="41" customWidth="1"/>
    <col min="5077" max="5079" width="12.6640625" style="41" customWidth="1"/>
    <col min="5080" max="5085" width="0" style="41" hidden="1" customWidth="1"/>
    <col min="5086" max="5086" width="12.109375" style="41" customWidth="1"/>
    <col min="5087" max="5087" width="15.10937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09375" style="41" customWidth="1"/>
    <col min="5327" max="5327" width="0" style="41" hidden="1" customWidth="1"/>
    <col min="5328" max="5328" width="12.6640625" style="41" customWidth="1"/>
    <col min="5329" max="5329" width="13.5546875" style="41" customWidth="1"/>
    <col min="5330" max="5330" width="14" style="41" customWidth="1"/>
    <col min="5331" max="5331" width="13.88671875" style="41" customWidth="1"/>
    <col min="5332" max="5332" width="12.5546875" style="41" customWidth="1"/>
    <col min="5333" max="5335" width="12.6640625" style="41" customWidth="1"/>
    <col min="5336" max="5341" width="0" style="41" hidden="1" customWidth="1"/>
    <col min="5342" max="5342" width="12.109375" style="41" customWidth="1"/>
    <col min="5343" max="5343" width="15.10937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09375" style="41" customWidth="1"/>
    <col min="5583" max="5583" width="0" style="41" hidden="1" customWidth="1"/>
    <col min="5584" max="5584" width="12.6640625" style="41" customWidth="1"/>
    <col min="5585" max="5585" width="13.5546875" style="41" customWidth="1"/>
    <col min="5586" max="5586" width="14" style="41" customWidth="1"/>
    <col min="5587" max="5587" width="13.88671875" style="41" customWidth="1"/>
    <col min="5588" max="5588" width="12.5546875" style="41" customWidth="1"/>
    <col min="5589" max="5591" width="12.6640625" style="41" customWidth="1"/>
    <col min="5592" max="5597" width="0" style="41" hidden="1" customWidth="1"/>
    <col min="5598" max="5598" width="12.109375" style="41" customWidth="1"/>
    <col min="5599" max="5599" width="15.10937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09375" style="41" customWidth="1"/>
    <col min="5839" max="5839" width="0" style="41" hidden="1" customWidth="1"/>
    <col min="5840" max="5840" width="12.6640625" style="41" customWidth="1"/>
    <col min="5841" max="5841" width="13.5546875" style="41" customWidth="1"/>
    <col min="5842" max="5842" width="14" style="41" customWidth="1"/>
    <col min="5843" max="5843" width="13.88671875" style="41" customWidth="1"/>
    <col min="5844" max="5844" width="12.5546875" style="41" customWidth="1"/>
    <col min="5845" max="5847" width="12.6640625" style="41" customWidth="1"/>
    <col min="5848" max="5853" width="0" style="41" hidden="1" customWidth="1"/>
    <col min="5854" max="5854" width="12.109375" style="41" customWidth="1"/>
    <col min="5855" max="5855" width="15.10937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09375" style="41" customWidth="1"/>
    <col min="6095" max="6095" width="0" style="41" hidden="1" customWidth="1"/>
    <col min="6096" max="6096" width="12.6640625" style="41" customWidth="1"/>
    <col min="6097" max="6097" width="13.5546875" style="41" customWidth="1"/>
    <col min="6098" max="6098" width="14" style="41" customWidth="1"/>
    <col min="6099" max="6099" width="13.88671875" style="41" customWidth="1"/>
    <col min="6100" max="6100" width="12.5546875" style="41" customWidth="1"/>
    <col min="6101" max="6103" width="12.6640625" style="41" customWidth="1"/>
    <col min="6104" max="6109" width="0" style="41" hidden="1" customWidth="1"/>
    <col min="6110" max="6110" width="12.109375" style="41" customWidth="1"/>
    <col min="6111" max="6111" width="15.10937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09375" style="41" customWidth="1"/>
    <col min="6351" max="6351" width="0" style="41" hidden="1" customWidth="1"/>
    <col min="6352" max="6352" width="12.6640625" style="41" customWidth="1"/>
    <col min="6353" max="6353" width="13.5546875" style="41" customWidth="1"/>
    <col min="6354" max="6354" width="14" style="41" customWidth="1"/>
    <col min="6355" max="6355" width="13.88671875" style="41" customWidth="1"/>
    <col min="6356" max="6356" width="12.5546875" style="41" customWidth="1"/>
    <col min="6357" max="6359" width="12.6640625" style="41" customWidth="1"/>
    <col min="6360" max="6365" width="0" style="41" hidden="1" customWidth="1"/>
    <col min="6366" max="6366" width="12.109375" style="41" customWidth="1"/>
    <col min="6367" max="6367" width="15.10937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09375" style="41" customWidth="1"/>
    <col min="6607" max="6607" width="0" style="41" hidden="1" customWidth="1"/>
    <col min="6608" max="6608" width="12.6640625" style="41" customWidth="1"/>
    <col min="6609" max="6609" width="13.5546875" style="41" customWidth="1"/>
    <col min="6610" max="6610" width="14" style="41" customWidth="1"/>
    <col min="6611" max="6611" width="13.88671875" style="41" customWidth="1"/>
    <col min="6612" max="6612" width="12.5546875" style="41" customWidth="1"/>
    <col min="6613" max="6615" width="12.6640625" style="41" customWidth="1"/>
    <col min="6616" max="6621" width="0" style="41" hidden="1" customWidth="1"/>
    <col min="6622" max="6622" width="12.109375" style="41" customWidth="1"/>
    <col min="6623" max="6623" width="15.10937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09375" style="41" customWidth="1"/>
    <col min="6863" max="6863" width="0" style="41" hidden="1" customWidth="1"/>
    <col min="6864" max="6864" width="12.6640625" style="41" customWidth="1"/>
    <col min="6865" max="6865" width="13.5546875" style="41" customWidth="1"/>
    <col min="6866" max="6866" width="14" style="41" customWidth="1"/>
    <col min="6867" max="6867" width="13.88671875" style="41" customWidth="1"/>
    <col min="6868" max="6868" width="12.5546875" style="41" customWidth="1"/>
    <col min="6869" max="6871" width="12.6640625" style="41" customWidth="1"/>
    <col min="6872" max="6877" width="0" style="41" hidden="1" customWidth="1"/>
    <col min="6878" max="6878" width="12.109375" style="41" customWidth="1"/>
    <col min="6879" max="6879" width="15.10937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09375" style="41" customWidth="1"/>
    <col min="7119" max="7119" width="0" style="41" hidden="1" customWidth="1"/>
    <col min="7120" max="7120" width="12.6640625" style="41" customWidth="1"/>
    <col min="7121" max="7121" width="13.5546875" style="41" customWidth="1"/>
    <col min="7122" max="7122" width="14" style="41" customWidth="1"/>
    <col min="7123" max="7123" width="13.88671875" style="41" customWidth="1"/>
    <col min="7124" max="7124" width="12.5546875" style="41" customWidth="1"/>
    <col min="7125" max="7127" width="12.6640625" style="41" customWidth="1"/>
    <col min="7128" max="7133" width="0" style="41" hidden="1" customWidth="1"/>
    <col min="7134" max="7134" width="12.109375" style="41" customWidth="1"/>
    <col min="7135" max="7135" width="15.10937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09375" style="41" customWidth="1"/>
    <col min="7375" max="7375" width="0" style="41" hidden="1" customWidth="1"/>
    <col min="7376" max="7376" width="12.6640625" style="41" customWidth="1"/>
    <col min="7377" max="7377" width="13.5546875" style="41" customWidth="1"/>
    <col min="7378" max="7378" width="14" style="41" customWidth="1"/>
    <col min="7379" max="7379" width="13.88671875" style="41" customWidth="1"/>
    <col min="7380" max="7380" width="12.5546875" style="41" customWidth="1"/>
    <col min="7381" max="7383" width="12.6640625" style="41" customWidth="1"/>
    <col min="7384" max="7389" width="0" style="41" hidden="1" customWidth="1"/>
    <col min="7390" max="7390" width="12.109375" style="41" customWidth="1"/>
    <col min="7391" max="7391" width="15.10937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09375" style="41" customWidth="1"/>
    <col min="7631" max="7631" width="0" style="41" hidden="1" customWidth="1"/>
    <col min="7632" max="7632" width="12.6640625" style="41" customWidth="1"/>
    <col min="7633" max="7633" width="13.5546875" style="41" customWidth="1"/>
    <col min="7634" max="7634" width="14" style="41" customWidth="1"/>
    <col min="7635" max="7635" width="13.88671875" style="41" customWidth="1"/>
    <col min="7636" max="7636" width="12.5546875" style="41" customWidth="1"/>
    <col min="7637" max="7639" width="12.6640625" style="41" customWidth="1"/>
    <col min="7640" max="7645" width="0" style="41" hidden="1" customWidth="1"/>
    <col min="7646" max="7646" width="12.109375" style="41" customWidth="1"/>
    <col min="7647" max="7647" width="15.10937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09375" style="41" customWidth="1"/>
    <col min="7887" max="7887" width="0" style="41" hidden="1" customWidth="1"/>
    <col min="7888" max="7888" width="12.6640625" style="41" customWidth="1"/>
    <col min="7889" max="7889" width="13.5546875" style="41" customWidth="1"/>
    <col min="7890" max="7890" width="14" style="41" customWidth="1"/>
    <col min="7891" max="7891" width="13.88671875" style="41" customWidth="1"/>
    <col min="7892" max="7892" width="12.5546875" style="41" customWidth="1"/>
    <col min="7893" max="7895" width="12.6640625" style="41" customWidth="1"/>
    <col min="7896" max="7901" width="0" style="41" hidden="1" customWidth="1"/>
    <col min="7902" max="7902" width="12.109375" style="41" customWidth="1"/>
    <col min="7903" max="7903" width="15.10937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09375" style="41" customWidth="1"/>
    <col min="8143" max="8143" width="0" style="41" hidden="1" customWidth="1"/>
    <col min="8144" max="8144" width="12.6640625" style="41" customWidth="1"/>
    <col min="8145" max="8145" width="13.5546875" style="41" customWidth="1"/>
    <col min="8146" max="8146" width="14" style="41" customWidth="1"/>
    <col min="8147" max="8147" width="13.88671875" style="41" customWidth="1"/>
    <col min="8148" max="8148" width="12.5546875" style="41" customWidth="1"/>
    <col min="8149" max="8151" width="12.6640625" style="41" customWidth="1"/>
    <col min="8152" max="8157" width="0" style="41" hidden="1" customWidth="1"/>
    <col min="8158" max="8158" width="12.109375" style="41" customWidth="1"/>
    <col min="8159" max="8159" width="15.10937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09375" style="41" customWidth="1"/>
    <col min="8399" max="8399" width="0" style="41" hidden="1" customWidth="1"/>
    <col min="8400" max="8400" width="12.6640625" style="41" customWidth="1"/>
    <col min="8401" max="8401" width="13.5546875" style="41" customWidth="1"/>
    <col min="8402" max="8402" width="14" style="41" customWidth="1"/>
    <col min="8403" max="8403" width="13.88671875" style="41" customWidth="1"/>
    <col min="8404" max="8404" width="12.5546875" style="41" customWidth="1"/>
    <col min="8405" max="8407" width="12.6640625" style="41" customWidth="1"/>
    <col min="8408" max="8413" width="0" style="41" hidden="1" customWidth="1"/>
    <col min="8414" max="8414" width="12.109375" style="41" customWidth="1"/>
    <col min="8415" max="8415" width="15.10937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09375" style="41" customWidth="1"/>
    <col min="8655" max="8655" width="0" style="41" hidden="1" customWidth="1"/>
    <col min="8656" max="8656" width="12.6640625" style="41" customWidth="1"/>
    <col min="8657" max="8657" width="13.5546875" style="41" customWidth="1"/>
    <col min="8658" max="8658" width="14" style="41" customWidth="1"/>
    <col min="8659" max="8659" width="13.88671875" style="41" customWidth="1"/>
    <col min="8660" max="8660" width="12.5546875" style="41" customWidth="1"/>
    <col min="8661" max="8663" width="12.6640625" style="41" customWidth="1"/>
    <col min="8664" max="8669" width="0" style="41" hidden="1" customWidth="1"/>
    <col min="8670" max="8670" width="12.109375" style="41" customWidth="1"/>
    <col min="8671" max="8671" width="15.10937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09375" style="41" customWidth="1"/>
    <col min="8911" max="8911" width="0" style="41" hidden="1" customWidth="1"/>
    <col min="8912" max="8912" width="12.6640625" style="41" customWidth="1"/>
    <col min="8913" max="8913" width="13.5546875" style="41" customWidth="1"/>
    <col min="8914" max="8914" width="14" style="41" customWidth="1"/>
    <col min="8915" max="8915" width="13.88671875" style="41" customWidth="1"/>
    <col min="8916" max="8916" width="12.5546875" style="41" customWidth="1"/>
    <col min="8917" max="8919" width="12.6640625" style="41" customWidth="1"/>
    <col min="8920" max="8925" width="0" style="41" hidden="1" customWidth="1"/>
    <col min="8926" max="8926" width="12.109375" style="41" customWidth="1"/>
    <col min="8927" max="8927" width="15.10937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09375" style="41" customWidth="1"/>
    <col min="9167" max="9167" width="0" style="41" hidden="1" customWidth="1"/>
    <col min="9168" max="9168" width="12.6640625" style="41" customWidth="1"/>
    <col min="9169" max="9169" width="13.5546875" style="41" customWidth="1"/>
    <col min="9170" max="9170" width="14" style="41" customWidth="1"/>
    <col min="9171" max="9171" width="13.88671875" style="41" customWidth="1"/>
    <col min="9172" max="9172" width="12.5546875" style="41" customWidth="1"/>
    <col min="9173" max="9175" width="12.6640625" style="41" customWidth="1"/>
    <col min="9176" max="9181" width="0" style="41" hidden="1" customWidth="1"/>
    <col min="9182" max="9182" width="12.109375" style="41" customWidth="1"/>
    <col min="9183" max="9183" width="15.10937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09375" style="41" customWidth="1"/>
    <col min="9423" max="9423" width="0" style="41" hidden="1" customWidth="1"/>
    <col min="9424" max="9424" width="12.6640625" style="41" customWidth="1"/>
    <col min="9425" max="9425" width="13.5546875" style="41" customWidth="1"/>
    <col min="9426" max="9426" width="14" style="41" customWidth="1"/>
    <col min="9427" max="9427" width="13.88671875" style="41" customWidth="1"/>
    <col min="9428" max="9428" width="12.5546875" style="41" customWidth="1"/>
    <col min="9429" max="9431" width="12.6640625" style="41" customWidth="1"/>
    <col min="9432" max="9437" width="0" style="41" hidden="1" customWidth="1"/>
    <col min="9438" max="9438" width="12.109375" style="41" customWidth="1"/>
    <col min="9439" max="9439" width="15.10937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09375" style="41" customWidth="1"/>
    <col min="9679" max="9679" width="0" style="41" hidden="1" customWidth="1"/>
    <col min="9680" max="9680" width="12.6640625" style="41" customWidth="1"/>
    <col min="9681" max="9681" width="13.5546875" style="41" customWidth="1"/>
    <col min="9682" max="9682" width="14" style="41" customWidth="1"/>
    <col min="9683" max="9683" width="13.88671875" style="41" customWidth="1"/>
    <col min="9684" max="9684" width="12.5546875" style="41" customWidth="1"/>
    <col min="9685" max="9687" width="12.6640625" style="41" customWidth="1"/>
    <col min="9688" max="9693" width="0" style="41" hidden="1" customWidth="1"/>
    <col min="9694" max="9694" width="12.109375" style="41" customWidth="1"/>
    <col min="9695" max="9695" width="15.10937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09375" style="41" customWidth="1"/>
    <col min="9935" max="9935" width="0" style="41" hidden="1" customWidth="1"/>
    <col min="9936" max="9936" width="12.6640625" style="41" customWidth="1"/>
    <col min="9937" max="9937" width="13.5546875" style="41" customWidth="1"/>
    <col min="9938" max="9938" width="14" style="41" customWidth="1"/>
    <col min="9939" max="9939" width="13.88671875" style="41" customWidth="1"/>
    <col min="9940" max="9940" width="12.5546875" style="41" customWidth="1"/>
    <col min="9941" max="9943" width="12.6640625" style="41" customWidth="1"/>
    <col min="9944" max="9949" width="0" style="41" hidden="1" customWidth="1"/>
    <col min="9950" max="9950" width="12.109375" style="41" customWidth="1"/>
    <col min="9951" max="9951" width="15.10937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09375" style="41" customWidth="1"/>
    <col min="10191" max="10191" width="0" style="41" hidden="1" customWidth="1"/>
    <col min="10192" max="10192" width="12.6640625" style="41" customWidth="1"/>
    <col min="10193" max="10193" width="13.5546875" style="41" customWidth="1"/>
    <col min="10194" max="10194" width="14" style="41" customWidth="1"/>
    <col min="10195" max="10195" width="13.88671875" style="41" customWidth="1"/>
    <col min="10196" max="10196" width="12.5546875" style="41" customWidth="1"/>
    <col min="10197" max="10199" width="12.6640625" style="41" customWidth="1"/>
    <col min="10200" max="10205" width="0" style="41" hidden="1" customWidth="1"/>
    <col min="10206" max="10206" width="12.109375" style="41" customWidth="1"/>
    <col min="10207" max="10207" width="15.10937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09375" style="41" customWidth="1"/>
    <col min="10447" max="10447" width="0" style="41" hidden="1" customWidth="1"/>
    <col min="10448" max="10448" width="12.6640625" style="41" customWidth="1"/>
    <col min="10449" max="10449" width="13.5546875" style="41" customWidth="1"/>
    <col min="10450" max="10450" width="14" style="41" customWidth="1"/>
    <col min="10451" max="10451" width="13.88671875" style="41" customWidth="1"/>
    <col min="10452" max="10452" width="12.5546875" style="41" customWidth="1"/>
    <col min="10453" max="10455" width="12.6640625" style="41" customWidth="1"/>
    <col min="10456" max="10461" width="0" style="41" hidden="1" customWidth="1"/>
    <col min="10462" max="10462" width="12.109375" style="41" customWidth="1"/>
    <col min="10463" max="10463" width="15.10937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09375" style="41" customWidth="1"/>
    <col min="10703" max="10703" width="0" style="41" hidden="1" customWidth="1"/>
    <col min="10704" max="10704" width="12.6640625" style="41" customWidth="1"/>
    <col min="10705" max="10705" width="13.5546875" style="41" customWidth="1"/>
    <col min="10706" max="10706" width="14" style="41" customWidth="1"/>
    <col min="10707" max="10707" width="13.88671875" style="41" customWidth="1"/>
    <col min="10708" max="10708" width="12.5546875" style="41" customWidth="1"/>
    <col min="10709" max="10711" width="12.6640625" style="41" customWidth="1"/>
    <col min="10712" max="10717" width="0" style="41" hidden="1" customWidth="1"/>
    <col min="10718" max="10718" width="12.109375" style="41" customWidth="1"/>
    <col min="10719" max="10719" width="15.10937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09375" style="41" customWidth="1"/>
    <col min="10959" max="10959" width="0" style="41" hidden="1" customWidth="1"/>
    <col min="10960" max="10960" width="12.6640625" style="41" customWidth="1"/>
    <col min="10961" max="10961" width="13.5546875" style="41" customWidth="1"/>
    <col min="10962" max="10962" width="14" style="41" customWidth="1"/>
    <col min="10963" max="10963" width="13.88671875" style="41" customWidth="1"/>
    <col min="10964" max="10964" width="12.5546875" style="41" customWidth="1"/>
    <col min="10965" max="10967" width="12.6640625" style="41" customWidth="1"/>
    <col min="10968" max="10973" width="0" style="41" hidden="1" customWidth="1"/>
    <col min="10974" max="10974" width="12.109375" style="41" customWidth="1"/>
    <col min="10975" max="10975" width="15.10937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09375" style="41" customWidth="1"/>
    <col min="11215" max="11215" width="0" style="41" hidden="1" customWidth="1"/>
    <col min="11216" max="11216" width="12.6640625" style="41" customWidth="1"/>
    <col min="11217" max="11217" width="13.5546875" style="41" customWidth="1"/>
    <col min="11218" max="11218" width="14" style="41" customWidth="1"/>
    <col min="11219" max="11219" width="13.88671875" style="41" customWidth="1"/>
    <col min="11220" max="11220" width="12.5546875" style="41" customWidth="1"/>
    <col min="11221" max="11223" width="12.6640625" style="41" customWidth="1"/>
    <col min="11224" max="11229" width="0" style="41" hidden="1" customWidth="1"/>
    <col min="11230" max="11230" width="12.109375" style="41" customWidth="1"/>
    <col min="11231" max="11231" width="15.10937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09375" style="41" customWidth="1"/>
    <col min="11471" max="11471" width="0" style="41" hidden="1" customWidth="1"/>
    <col min="11472" max="11472" width="12.6640625" style="41" customWidth="1"/>
    <col min="11473" max="11473" width="13.5546875" style="41" customWidth="1"/>
    <col min="11474" max="11474" width="14" style="41" customWidth="1"/>
    <col min="11475" max="11475" width="13.88671875" style="41" customWidth="1"/>
    <col min="11476" max="11476" width="12.5546875" style="41" customWidth="1"/>
    <col min="11477" max="11479" width="12.6640625" style="41" customWidth="1"/>
    <col min="11480" max="11485" width="0" style="41" hidden="1" customWidth="1"/>
    <col min="11486" max="11486" width="12.109375" style="41" customWidth="1"/>
    <col min="11487" max="11487" width="15.10937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09375" style="41" customWidth="1"/>
    <col min="11727" max="11727" width="0" style="41" hidden="1" customWidth="1"/>
    <col min="11728" max="11728" width="12.6640625" style="41" customWidth="1"/>
    <col min="11729" max="11729" width="13.5546875" style="41" customWidth="1"/>
    <col min="11730" max="11730" width="14" style="41" customWidth="1"/>
    <col min="11731" max="11731" width="13.88671875" style="41" customWidth="1"/>
    <col min="11732" max="11732" width="12.5546875" style="41" customWidth="1"/>
    <col min="11733" max="11735" width="12.6640625" style="41" customWidth="1"/>
    <col min="11736" max="11741" width="0" style="41" hidden="1" customWidth="1"/>
    <col min="11742" max="11742" width="12.109375" style="41" customWidth="1"/>
    <col min="11743" max="11743" width="15.10937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09375" style="41" customWidth="1"/>
    <col min="11983" max="11983" width="0" style="41" hidden="1" customWidth="1"/>
    <col min="11984" max="11984" width="12.6640625" style="41" customWidth="1"/>
    <col min="11985" max="11985" width="13.5546875" style="41" customWidth="1"/>
    <col min="11986" max="11986" width="14" style="41" customWidth="1"/>
    <col min="11987" max="11987" width="13.88671875" style="41" customWidth="1"/>
    <col min="11988" max="11988" width="12.5546875" style="41" customWidth="1"/>
    <col min="11989" max="11991" width="12.6640625" style="41" customWidth="1"/>
    <col min="11992" max="11997" width="0" style="41" hidden="1" customWidth="1"/>
    <col min="11998" max="11998" width="12.109375" style="41" customWidth="1"/>
    <col min="11999" max="11999" width="15.10937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09375" style="41" customWidth="1"/>
    <col min="12239" max="12239" width="0" style="41" hidden="1" customWidth="1"/>
    <col min="12240" max="12240" width="12.6640625" style="41" customWidth="1"/>
    <col min="12241" max="12241" width="13.5546875" style="41" customWidth="1"/>
    <col min="12242" max="12242" width="14" style="41" customWidth="1"/>
    <col min="12243" max="12243" width="13.88671875" style="41" customWidth="1"/>
    <col min="12244" max="12244" width="12.5546875" style="41" customWidth="1"/>
    <col min="12245" max="12247" width="12.6640625" style="41" customWidth="1"/>
    <col min="12248" max="12253" width="0" style="41" hidden="1" customWidth="1"/>
    <col min="12254" max="12254" width="12.109375" style="41" customWidth="1"/>
    <col min="12255" max="12255" width="15.10937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09375" style="41" customWidth="1"/>
    <col min="12495" max="12495" width="0" style="41" hidden="1" customWidth="1"/>
    <col min="12496" max="12496" width="12.6640625" style="41" customWidth="1"/>
    <col min="12497" max="12497" width="13.5546875" style="41" customWidth="1"/>
    <col min="12498" max="12498" width="14" style="41" customWidth="1"/>
    <col min="12499" max="12499" width="13.88671875" style="41" customWidth="1"/>
    <col min="12500" max="12500" width="12.5546875" style="41" customWidth="1"/>
    <col min="12501" max="12503" width="12.6640625" style="41" customWidth="1"/>
    <col min="12504" max="12509" width="0" style="41" hidden="1" customWidth="1"/>
    <col min="12510" max="12510" width="12.109375" style="41" customWidth="1"/>
    <col min="12511" max="12511" width="15.10937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09375" style="41" customWidth="1"/>
    <col min="12751" max="12751" width="0" style="41" hidden="1" customWidth="1"/>
    <col min="12752" max="12752" width="12.6640625" style="41" customWidth="1"/>
    <col min="12753" max="12753" width="13.5546875" style="41" customWidth="1"/>
    <col min="12754" max="12754" width="14" style="41" customWidth="1"/>
    <col min="12755" max="12755" width="13.88671875" style="41" customWidth="1"/>
    <col min="12756" max="12756" width="12.5546875" style="41" customWidth="1"/>
    <col min="12757" max="12759" width="12.6640625" style="41" customWidth="1"/>
    <col min="12760" max="12765" width="0" style="41" hidden="1" customWidth="1"/>
    <col min="12766" max="12766" width="12.109375" style="41" customWidth="1"/>
    <col min="12767" max="12767" width="15.10937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09375" style="41" customWidth="1"/>
    <col min="13007" max="13007" width="0" style="41" hidden="1" customWidth="1"/>
    <col min="13008" max="13008" width="12.6640625" style="41" customWidth="1"/>
    <col min="13009" max="13009" width="13.5546875" style="41" customWidth="1"/>
    <col min="13010" max="13010" width="14" style="41" customWidth="1"/>
    <col min="13011" max="13011" width="13.88671875" style="41" customWidth="1"/>
    <col min="13012" max="13012" width="12.5546875" style="41" customWidth="1"/>
    <col min="13013" max="13015" width="12.6640625" style="41" customWidth="1"/>
    <col min="13016" max="13021" width="0" style="41" hidden="1" customWidth="1"/>
    <col min="13022" max="13022" width="12.109375" style="41" customWidth="1"/>
    <col min="13023" max="13023" width="15.10937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09375" style="41" customWidth="1"/>
    <col min="13263" max="13263" width="0" style="41" hidden="1" customWidth="1"/>
    <col min="13264" max="13264" width="12.6640625" style="41" customWidth="1"/>
    <col min="13265" max="13265" width="13.5546875" style="41" customWidth="1"/>
    <col min="13266" max="13266" width="14" style="41" customWidth="1"/>
    <col min="13267" max="13267" width="13.88671875" style="41" customWidth="1"/>
    <col min="13268" max="13268" width="12.5546875" style="41" customWidth="1"/>
    <col min="13269" max="13271" width="12.6640625" style="41" customWidth="1"/>
    <col min="13272" max="13277" width="0" style="41" hidden="1" customWidth="1"/>
    <col min="13278" max="13278" width="12.109375" style="41" customWidth="1"/>
    <col min="13279" max="13279" width="15.10937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09375" style="41" customWidth="1"/>
    <col min="13519" max="13519" width="0" style="41" hidden="1" customWidth="1"/>
    <col min="13520" max="13520" width="12.6640625" style="41" customWidth="1"/>
    <col min="13521" max="13521" width="13.5546875" style="41" customWidth="1"/>
    <col min="13522" max="13522" width="14" style="41" customWidth="1"/>
    <col min="13523" max="13523" width="13.88671875" style="41" customWidth="1"/>
    <col min="13524" max="13524" width="12.5546875" style="41" customWidth="1"/>
    <col min="13525" max="13527" width="12.6640625" style="41" customWidth="1"/>
    <col min="13528" max="13533" width="0" style="41" hidden="1" customWidth="1"/>
    <col min="13534" max="13534" width="12.109375" style="41" customWidth="1"/>
    <col min="13535" max="13535" width="15.10937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09375" style="41" customWidth="1"/>
    <col min="13775" max="13775" width="0" style="41" hidden="1" customWidth="1"/>
    <col min="13776" max="13776" width="12.6640625" style="41" customWidth="1"/>
    <col min="13777" max="13777" width="13.5546875" style="41" customWidth="1"/>
    <col min="13778" max="13778" width="14" style="41" customWidth="1"/>
    <col min="13779" max="13779" width="13.88671875" style="41" customWidth="1"/>
    <col min="13780" max="13780" width="12.5546875" style="41" customWidth="1"/>
    <col min="13781" max="13783" width="12.6640625" style="41" customWidth="1"/>
    <col min="13784" max="13789" width="0" style="41" hidden="1" customWidth="1"/>
    <col min="13790" max="13790" width="12.109375" style="41" customWidth="1"/>
    <col min="13791" max="13791" width="15.10937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09375" style="41" customWidth="1"/>
    <col min="14031" max="14031" width="0" style="41" hidden="1" customWidth="1"/>
    <col min="14032" max="14032" width="12.6640625" style="41" customWidth="1"/>
    <col min="14033" max="14033" width="13.5546875" style="41" customWidth="1"/>
    <col min="14034" max="14034" width="14" style="41" customWidth="1"/>
    <col min="14035" max="14035" width="13.88671875" style="41" customWidth="1"/>
    <col min="14036" max="14036" width="12.5546875" style="41" customWidth="1"/>
    <col min="14037" max="14039" width="12.6640625" style="41" customWidth="1"/>
    <col min="14040" max="14045" width="0" style="41" hidden="1" customWidth="1"/>
    <col min="14046" max="14046" width="12.109375" style="41" customWidth="1"/>
    <col min="14047" max="14047" width="15.10937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09375" style="41" customWidth="1"/>
    <col min="14287" max="14287" width="0" style="41" hidden="1" customWidth="1"/>
    <col min="14288" max="14288" width="12.6640625" style="41" customWidth="1"/>
    <col min="14289" max="14289" width="13.5546875" style="41" customWidth="1"/>
    <col min="14290" max="14290" width="14" style="41" customWidth="1"/>
    <col min="14291" max="14291" width="13.88671875" style="41" customWidth="1"/>
    <col min="14292" max="14292" width="12.5546875" style="41" customWidth="1"/>
    <col min="14293" max="14295" width="12.6640625" style="41" customWidth="1"/>
    <col min="14296" max="14301" width="0" style="41" hidden="1" customWidth="1"/>
    <col min="14302" max="14302" width="12.109375" style="41" customWidth="1"/>
    <col min="14303" max="14303" width="15.10937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09375" style="41" customWidth="1"/>
    <col min="14543" max="14543" width="0" style="41" hidden="1" customWidth="1"/>
    <col min="14544" max="14544" width="12.6640625" style="41" customWidth="1"/>
    <col min="14545" max="14545" width="13.5546875" style="41" customWidth="1"/>
    <col min="14546" max="14546" width="14" style="41" customWidth="1"/>
    <col min="14547" max="14547" width="13.88671875" style="41" customWidth="1"/>
    <col min="14548" max="14548" width="12.5546875" style="41" customWidth="1"/>
    <col min="14549" max="14551" width="12.6640625" style="41" customWidth="1"/>
    <col min="14552" max="14557" width="0" style="41" hidden="1" customWidth="1"/>
    <col min="14558" max="14558" width="12.109375" style="41" customWidth="1"/>
    <col min="14559" max="14559" width="15.10937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09375" style="41" customWidth="1"/>
    <col min="14799" max="14799" width="0" style="41" hidden="1" customWidth="1"/>
    <col min="14800" max="14800" width="12.6640625" style="41" customWidth="1"/>
    <col min="14801" max="14801" width="13.5546875" style="41" customWidth="1"/>
    <col min="14802" max="14802" width="14" style="41" customWidth="1"/>
    <col min="14803" max="14803" width="13.88671875" style="41" customWidth="1"/>
    <col min="14804" max="14804" width="12.5546875" style="41" customWidth="1"/>
    <col min="14805" max="14807" width="12.6640625" style="41" customWidth="1"/>
    <col min="14808" max="14813" width="0" style="41" hidden="1" customWidth="1"/>
    <col min="14814" max="14814" width="12.109375" style="41" customWidth="1"/>
    <col min="14815" max="14815" width="15.10937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09375" style="41" customWidth="1"/>
    <col min="15055" max="15055" width="0" style="41" hidden="1" customWidth="1"/>
    <col min="15056" max="15056" width="12.6640625" style="41" customWidth="1"/>
    <col min="15057" max="15057" width="13.5546875" style="41" customWidth="1"/>
    <col min="15058" max="15058" width="14" style="41" customWidth="1"/>
    <col min="15059" max="15059" width="13.88671875" style="41" customWidth="1"/>
    <col min="15060" max="15060" width="12.5546875" style="41" customWidth="1"/>
    <col min="15061" max="15063" width="12.6640625" style="41" customWidth="1"/>
    <col min="15064" max="15069" width="0" style="41" hidden="1" customWidth="1"/>
    <col min="15070" max="15070" width="12.109375" style="41" customWidth="1"/>
    <col min="15071" max="15071" width="15.10937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09375" style="41" customWidth="1"/>
    <col min="15311" max="15311" width="0" style="41" hidden="1" customWidth="1"/>
    <col min="15312" max="15312" width="12.6640625" style="41" customWidth="1"/>
    <col min="15313" max="15313" width="13.5546875" style="41" customWidth="1"/>
    <col min="15314" max="15314" width="14" style="41" customWidth="1"/>
    <col min="15315" max="15315" width="13.88671875" style="41" customWidth="1"/>
    <col min="15316" max="15316" width="12.5546875" style="41" customWidth="1"/>
    <col min="15317" max="15319" width="12.6640625" style="41" customWidth="1"/>
    <col min="15320" max="15325" width="0" style="41" hidden="1" customWidth="1"/>
    <col min="15326" max="15326" width="12.109375" style="41" customWidth="1"/>
    <col min="15327" max="15327" width="15.10937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09375" style="41" customWidth="1"/>
    <col min="15567" max="15567" width="0" style="41" hidden="1" customWidth="1"/>
    <col min="15568" max="15568" width="12.6640625" style="41" customWidth="1"/>
    <col min="15569" max="15569" width="13.5546875" style="41" customWidth="1"/>
    <col min="15570" max="15570" width="14" style="41" customWidth="1"/>
    <col min="15571" max="15571" width="13.88671875" style="41" customWidth="1"/>
    <col min="15572" max="15572" width="12.5546875" style="41" customWidth="1"/>
    <col min="15573" max="15575" width="12.6640625" style="41" customWidth="1"/>
    <col min="15576" max="15581" width="0" style="41" hidden="1" customWidth="1"/>
    <col min="15582" max="15582" width="12.109375" style="41" customWidth="1"/>
    <col min="15583" max="15583" width="15.109375" style="41" customWidth="1"/>
    <col min="15584" max="15610" width="8" style="41" customWidth="1"/>
    <col min="15611" max="16384" width="8" style="41"/>
  </cols>
  <sheetData>
    <row r="1" spans="1:145" ht="60.6" customHeight="1">
      <c r="B1" s="55"/>
      <c r="C1" s="3"/>
      <c r="D1" s="4"/>
      <c r="AK1" s="114" t="s">
        <v>55</v>
      </c>
      <c r="AL1" s="114"/>
      <c r="AM1" s="114"/>
      <c r="AN1" s="114"/>
    </row>
    <row r="2" spans="1:145" s="1" customFormat="1" ht="55.8" customHeight="1">
      <c r="B2" s="2"/>
      <c r="C2" s="3"/>
      <c r="D2" s="4"/>
      <c r="E2" s="3"/>
      <c r="F2" s="3"/>
      <c r="G2" s="3"/>
      <c r="H2" s="3"/>
      <c r="I2" s="5"/>
      <c r="J2" s="5"/>
      <c r="K2" s="105"/>
      <c r="L2" s="105"/>
      <c r="M2" s="105"/>
      <c r="N2" s="105"/>
      <c r="O2" s="6"/>
      <c r="P2" s="6"/>
      <c r="Q2" s="6"/>
      <c r="AK2" s="105" t="s">
        <v>34</v>
      </c>
      <c r="AL2" s="105"/>
      <c r="AM2" s="105"/>
      <c r="AN2" s="105"/>
    </row>
    <row r="3" spans="1:145" s="1" customFormat="1" ht="17.399999999999999">
      <c r="A3" s="6"/>
      <c r="B3" s="109" t="s">
        <v>29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27.6" customHeight="1" thickBot="1">
      <c r="B5" s="106"/>
      <c r="C5" s="107" t="s">
        <v>0</v>
      </c>
      <c r="D5" s="10"/>
      <c r="E5" s="108" t="s">
        <v>22</v>
      </c>
      <c r="F5" s="108"/>
      <c r="G5" s="108"/>
      <c r="H5" s="108"/>
      <c r="I5" s="108"/>
      <c r="J5" s="108"/>
      <c r="K5" s="108"/>
      <c r="L5" s="108"/>
      <c r="M5" s="108"/>
      <c r="N5" s="108"/>
      <c r="O5" s="7"/>
      <c r="P5" s="7"/>
      <c r="Q5" s="7"/>
      <c r="U5" s="110" t="s">
        <v>23</v>
      </c>
      <c r="V5" s="110"/>
      <c r="W5" s="110"/>
      <c r="X5" s="110"/>
      <c r="Y5" s="110"/>
      <c r="Z5" s="110"/>
      <c r="AA5" s="110"/>
      <c r="AB5" s="110"/>
      <c r="AC5" s="110"/>
      <c r="AD5" s="110"/>
      <c r="AE5" s="111" t="s">
        <v>30</v>
      </c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145" s="17" customFormat="1" ht="51" customHeight="1" thickBot="1">
      <c r="A6" s="12"/>
      <c r="B6" s="106"/>
      <c r="C6" s="107"/>
      <c r="D6" s="112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13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8" customFormat="1" ht="15.6">
      <c r="A8" s="93"/>
      <c r="B8" s="59" t="s">
        <v>5</v>
      </c>
      <c r="C8" s="103" t="s">
        <v>37</v>
      </c>
      <c r="D8" s="92"/>
      <c r="E8" s="20"/>
      <c r="F8" s="20"/>
      <c r="G8" s="20"/>
      <c r="H8" s="20"/>
      <c r="I8" s="20"/>
      <c r="J8" s="20"/>
      <c r="K8" s="20"/>
      <c r="L8" s="20"/>
      <c r="M8" s="20"/>
      <c r="N8" s="20"/>
      <c r="O8" s="94"/>
      <c r="P8" s="95"/>
      <c r="Q8" s="96"/>
      <c r="R8" s="26"/>
      <c r="S8" s="97"/>
      <c r="T8" s="93"/>
      <c r="U8" s="20"/>
      <c r="V8" s="20"/>
      <c r="W8" s="20"/>
      <c r="X8" s="20"/>
      <c r="Y8" s="20"/>
      <c r="Z8" s="20"/>
      <c r="AA8" s="20"/>
      <c r="AB8" s="20"/>
      <c r="AC8" s="20"/>
      <c r="AD8" s="20"/>
      <c r="AE8" s="99">
        <f>SUM(AF8:AN8)</f>
        <v>26690400</v>
      </c>
      <c r="AF8" s="100">
        <f>AF9+AF10</f>
        <v>3247160</v>
      </c>
      <c r="AG8" s="100">
        <f t="shared" ref="AG8:AN8" si="0">AG9+AG10</f>
        <v>3290170</v>
      </c>
      <c r="AH8" s="100">
        <f t="shared" si="0"/>
        <v>2514710</v>
      </c>
      <c r="AI8" s="100">
        <f t="shared" si="0"/>
        <v>2213040</v>
      </c>
      <c r="AJ8" s="100">
        <f t="shared" si="0"/>
        <v>2732710</v>
      </c>
      <c r="AK8" s="100">
        <f t="shared" si="0"/>
        <v>3674820</v>
      </c>
      <c r="AL8" s="100">
        <f t="shared" si="0"/>
        <v>2101590</v>
      </c>
      <c r="AM8" s="100">
        <f t="shared" si="0"/>
        <v>4213800</v>
      </c>
      <c r="AN8" s="100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41.4">
      <c r="A9" s="30"/>
      <c r="B9" s="69" t="s">
        <v>38</v>
      </c>
      <c r="C9" s="104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87">
        <f>SUM(AF9:AN9)</f>
        <v>6596700</v>
      </c>
      <c r="AF9" s="88">
        <v>863660</v>
      </c>
      <c r="AG9" s="88">
        <v>453570</v>
      </c>
      <c r="AH9" s="88">
        <v>222410</v>
      </c>
      <c r="AI9" s="88">
        <v>1362840</v>
      </c>
      <c r="AJ9" s="88">
        <f>1337710-9800</f>
        <v>1327910</v>
      </c>
      <c r="AK9" s="88">
        <v>628420</v>
      </c>
      <c r="AL9" s="88">
        <v>1126090</v>
      </c>
      <c r="AM9" s="88">
        <v>0</v>
      </c>
      <c r="AN9" s="88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55.2">
      <c r="A10" s="30"/>
      <c r="B10" s="69" t="s">
        <v>39</v>
      </c>
      <c r="C10" s="104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87">
        <f t="shared" ref="AE10:AE13" si="10">SUM(AF10:AN10)</f>
        <v>20093700</v>
      </c>
      <c r="AF10" s="88">
        <v>2383500</v>
      </c>
      <c r="AG10" s="88">
        <v>2836600</v>
      </c>
      <c r="AH10" s="88">
        <v>2292300</v>
      </c>
      <c r="AI10" s="88">
        <v>850200</v>
      </c>
      <c r="AJ10" s="88">
        <v>1404800</v>
      </c>
      <c r="AK10" s="88">
        <v>3046400</v>
      </c>
      <c r="AL10" s="88">
        <v>975500</v>
      </c>
      <c r="AM10" s="88">
        <v>4213800</v>
      </c>
      <c r="AN10" s="88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6">
      <c r="A11" s="30"/>
      <c r="B11" s="59" t="s">
        <v>6</v>
      </c>
      <c r="C11" s="103" t="s">
        <v>35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89">
        <f>SUM(AF11:AN11)</f>
        <v>9968200</v>
      </c>
      <c r="AF11" s="90">
        <f>AF12</f>
        <v>1502200</v>
      </c>
      <c r="AG11" s="90">
        <f t="shared" ref="AG11:AN11" si="11">AG12</f>
        <v>1450200</v>
      </c>
      <c r="AH11" s="90">
        <f t="shared" si="11"/>
        <v>745400</v>
      </c>
      <c r="AI11" s="90">
        <f t="shared" si="11"/>
        <v>967600</v>
      </c>
      <c r="AJ11" s="90">
        <f t="shared" si="11"/>
        <v>930400</v>
      </c>
      <c r="AK11" s="90">
        <f t="shared" si="11"/>
        <v>1311500</v>
      </c>
      <c r="AL11" s="90">
        <f t="shared" si="11"/>
        <v>1079700</v>
      </c>
      <c r="AM11" s="90">
        <f t="shared" si="11"/>
        <v>1442300</v>
      </c>
      <c r="AN11" s="90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67.2" customHeight="1">
      <c r="A12" s="30"/>
      <c r="B12" s="69" t="s">
        <v>40</v>
      </c>
      <c r="C12" s="102" t="s">
        <v>36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87">
        <f t="shared" ref="AE12" si="12">SUM(AF12:AN12)</f>
        <v>9968200</v>
      </c>
      <c r="AF12" s="88">
        <v>1502200</v>
      </c>
      <c r="AG12" s="91">
        <v>1450200</v>
      </c>
      <c r="AH12" s="91">
        <v>745400</v>
      </c>
      <c r="AI12" s="91">
        <v>967600</v>
      </c>
      <c r="AJ12" s="91">
        <v>930400</v>
      </c>
      <c r="AK12" s="91">
        <v>1311500</v>
      </c>
      <c r="AL12" s="91">
        <v>1079700</v>
      </c>
      <c r="AM12" s="91">
        <v>1442300</v>
      </c>
      <c r="AN12" s="91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15.6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89">
        <f t="shared" si="10"/>
        <v>5937728.3100000005</v>
      </c>
      <c r="AF13" s="90">
        <f>SUM(AF14:AF28)</f>
        <v>219600</v>
      </c>
      <c r="AG13" s="90">
        <f t="shared" ref="AG13:AN13" si="13">SUM(AG14:AG28)</f>
        <v>1387551</v>
      </c>
      <c r="AH13" s="90">
        <f t="shared" si="13"/>
        <v>18000</v>
      </c>
      <c r="AI13" s="90">
        <f t="shared" si="13"/>
        <v>98000</v>
      </c>
      <c r="AJ13" s="90">
        <f t="shared" si="13"/>
        <v>1336712.31</v>
      </c>
      <c r="AK13" s="90">
        <f t="shared" si="13"/>
        <v>864100</v>
      </c>
      <c r="AL13" s="90">
        <f t="shared" si="13"/>
        <v>236000</v>
      </c>
      <c r="AM13" s="90">
        <f t="shared" si="13"/>
        <v>1144065</v>
      </c>
      <c r="AN13" s="90">
        <f t="shared" si="13"/>
        <v>633700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49.8" customHeight="1">
      <c r="A14" s="68"/>
      <c r="B14" s="69" t="s">
        <v>24</v>
      </c>
      <c r="C14" s="101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87">
        <f>SUM(AF14:AN14)</f>
        <v>3239300</v>
      </c>
      <c r="AF14" s="88">
        <v>219600</v>
      </c>
      <c r="AG14" s="88">
        <f>92200+544000</f>
        <v>636200</v>
      </c>
      <c r="AH14" s="88">
        <v>18000</v>
      </c>
      <c r="AI14" s="88">
        <v>98000</v>
      </c>
      <c r="AJ14" s="88">
        <v>33800</v>
      </c>
      <c r="AK14" s="88">
        <f>858100-544000+550000</f>
        <v>864100</v>
      </c>
      <c r="AL14" s="88">
        <v>148000</v>
      </c>
      <c r="AM14" s="88">
        <v>867900</v>
      </c>
      <c r="AN14" s="88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5" hidden="1" customHeight="1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2" hidden="1" customHeight="1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87"/>
      <c r="AF18" s="88"/>
      <c r="AG18" s="88"/>
      <c r="AH18" s="88"/>
      <c r="AI18" s="88"/>
      <c r="AJ18" s="88"/>
      <c r="AK18" s="88"/>
      <c r="AL18" s="88"/>
      <c r="AM18" s="88"/>
      <c r="AN18" s="88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103.2" hidden="1" customHeight="1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64.2" hidden="1" customHeight="1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69">
      <c r="A21" s="68"/>
      <c r="B21" s="69" t="s">
        <v>26</v>
      </c>
      <c r="C21" s="101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87">
        <f t="shared" ref="AE21:AE25" si="14">SUM(AF21:AN21)</f>
        <v>0</v>
      </c>
      <c r="AF21" s="88"/>
      <c r="AG21" s="88"/>
      <c r="AH21" s="88"/>
      <c r="AI21" s="88"/>
      <c r="AJ21" s="88">
        <f>5887200-5887200</f>
        <v>0</v>
      </c>
      <c r="AK21" s="88"/>
      <c r="AL21" s="88"/>
      <c r="AM21" s="88"/>
      <c r="AN21" s="88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55.2">
      <c r="A22" s="68"/>
      <c r="B22" s="69" t="s">
        <v>27</v>
      </c>
      <c r="C22" s="101" t="s">
        <v>45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87"/>
      <c r="AF22" s="88"/>
      <c r="AG22" s="88"/>
      <c r="AH22" s="88"/>
      <c r="AI22" s="88"/>
      <c r="AJ22" s="88">
        <v>1217912.31</v>
      </c>
      <c r="AK22" s="88"/>
      <c r="AL22" s="88"/>
      <c r="AM22" s="88"/>
      <c r="AN22" s="88"/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82.8">
      <c r="A23" s="68" t="s">
        <v>44</v>
      </c>
      <c r="B23" s="69" t="s">
        <v>49</v>
      </c>
      <c r="C23" s="101" t="s">
        <v>47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87">
        <f t="shared" si="14"/>
        <v>751351</v>
      </c>
      <c r="AF23" s="88"/>
      <c r="AG23" s="88">
        <v>751351</v>
      </c>
      <c r="AH23" s="88"/>
      <c r="AI23" s="88"/>
      <c r="AJ23" s="88"/>
      <c r="AK23" s="88"/>
      <c r="AL23" s="88"/>
      <c r="AM23" s="88"/>
      <c r="AN23" s="88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79.8" customHeight="1">
      <c r="A24" s="68"/>
      <c r="B24" s="69" t="s">
        <v>50</v>
      </c>
      <c r="C24" s="101" t="s">
        <v>43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87">
        <f t="shared" si="14"/>
        <v>175365</v>
      </c>
      <c r="AF24" s="88"/>
      <c r="AG24" s="88"/>
      <c r="AH24" s="88"/>
      <c r="AI24" s="88"/>
      <c r="AJ24" s="88">
        <v>25000</v>
      </c>
      <c r="AK24" s="88"/>
      <c r="AL24" s="88"/>
      <c r="AM24" s="88">
        <v>150365</v>
      </c>
      <c r="AN24" s="88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55.2">
      <c r="A25" s="68"/>
      <c r="B25" s="69" t="s">
        <v>51</v>
      </c>
      <c r="C25" s="101" t="s">
        <v>42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87">
        <f t="shared" si="14"/>
        <v>125800</v>
      </c>
      <c r="AF25" s="88"/>
      <c r="AG25" s="88"/>
      <c r="AH25" s="88"/>
      <c r="AI25" s="88"/>
      <c r="AJ25" s="88"/>
      <c r="AK25" s="88"/>
      <c r="AL25" s="88"/>
      <c r="AM25" s="88">
        <v>125800</v>
      </c>
      <c r="AN25" s="88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00000000000006" customHeight="1">
      <c r="A26" s="68"/>
      <c r="B26" s="69" t="s">
        <v>52</v>
      </c>
      <c r="C26" s="101" t="s">
        <v>41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87">
        <f>SUM(AF26:AN26)</f>
        <v>130000</v>
      </c>
      <c r="AF26" s="88"/>
      <c r="AG26" s="88"/>
      <c r="AH26" s="88"/>
      <c r="AI26" s="88"/>
      <c r="AJ26" s="91">
        <v>60000</v>
      </c>
      <c r="AK26" s="88"/>
      <c r="AL26" s="88">
        <v>40000</v>
      </c>
      <c r="AM26" s="88"/>
      <c r="AN26" s="88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27.6">
      <c r="A27" s="68"/>
      <c r="B27" s="69" t="s">
        <v>53</v>
      </c>
      <c r="C27" s="101" t="s">
        <v>46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87">
        <f t="shared" ref="AE27:AE28" si="15">SUM(AF27:AN27)</f>
        <v>48000</v>
      </c>
      <c r="AF27" s="88"/>
      <c r="AG27" s="88"/>
      <c r="AH27" s="88"/>
      <c r="AI27" s="88"/>
      <c r="AJ27" s="91"/>
      <c r="AK27" s="88"/>
      <c r="AL27" s="88">
        <v>48000</v>
      </c>
      <c r="AM27" s="88"/>
      <c r="AN27" s="88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27.6">
      <c r="A28" s="68"/>
      <c r="B28" s="69" t="s">
        <v>54</v>
      </c>
      <c r="C28" s="101" t="s">
        <v>48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87">
        <f t="shared" si="15"/>
        <v>250000</v>
      </c>
      <c r="AF28" s="88"/>
      <c r="AG28" s="88"/>
      <c r="AH28" s="88"/>
      <c r="AI28" s="88"/>
      <c r="AJ28" s="91"/>
      <c r="AK28" s="88"/>
      <c r="AL28" s="88"/>
      <c r="AM28" s="88"/>
      <c r="AN28" s="88">
        <v>250000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29" customFormat="1" ht="46.5" customHeight="1">
      <c r="A29" s="28"/>
      <c r="B29" s="47"/>
      <c r="C29" s="48" t="s">
        <v>20</v>
      </c>
      <c r="D29" s="49"/>
      <c r="E29" s="56" t="e">
        <f>SUM(F29:N29)</f>
        <v>#REF!</v>
      </c>
      <c r="F29" s="50" t="e">
        <f>F9+F10+#REF!+F13</f>
        <v>#REF!</v>
      </c>
      <c r="G29" s="50" t="e">
        <f>G9+G10+#REF!+G13</f>
        <v>#REF!</v>
      </c>
      <c r="H29" s="50" t="e">
        <f>H9+H10+#REF!+H13</f>
        <v>#REF!</v>
      </c>
      <c r="I29" s="50" t="e">
        <f>I9+I10+#REF!+I13</f>
        <v>#REF!</v>
      </c>
      <c r="J29" s="50" t="e">
        <f>J9+J10+#REF!+J13</f>
        <v>#REF!</v>
      </c>
      <c r="K29" s="50" t="e">
        <f>K9+K10+#REF!+K13</f>
        <v>#REF!</v>
      </c>
      <c r="L29" s="50" t="e">
        <f>L9+L10+#REF!+L13</f>
        <v>#REF!</v>
      </c>
      <c r="M29" s="50" t="e">
        <f>M9+M10+#REF!+M13</f>
        <v>#REF!</v>
      </c>
      <c r="N29" s="50" t="e">
        <f>N9+N10+#REF!+N13</f>
        <v>#REF!</v>
      </c>
      <c r="O29" s="50" t="e">
        <f>O9+O10+#REF!</f>
        <v>#REF!</v>
      </c>
      <c r="P29" s="50" t="e">
        <f>P9+P10+#REF!</f>
        <v>#REF!</v>
      </c>
      <c r="Q29" s="50" t="e">
        <f>Q9+Q10+#REF!</f>
        <v>#REF!</v>
      </c>
      <c r="R29" s="50" t="e">
        <f>R9+R10+#REF!</f>
        <v>#REF!</v>
      </c>
      <c r="S29" s="50" t="e">
        <f>S9+S10+#REF!</f>
        <v>#REF!</v>
      </c>
      <c r="T29" s="50" t="e">
        <f>T9+T10+#REF!</f>
        <v>#REF!</v>
      </c>
      <c r="U29" s="56" t="e">
        <f>SUM(V29:AD29)</f>
        <v>#REF!</v>
      </c>
      <c r="V29" s="50" t="e">
        <f>V9+V10+#REF!+V13</f>
        <v>#REF!</v>
      </c>
      <c r="W29" s="50" t="e">
        <f>W9+W10+#REF!+W13</f>
        <v>#REF!</v>
      </c>
      <c r="X29" s="50" t="e">
        <f>X9+X10+#REF!+X13</f>
        <v>#REF!</v>
      </c>
      <c r="Y29" s="50" t="e">
        <f>Y9+Y10+#REF!+Y13</f>
        <v>#REF!</v>
      </c>
      <c r="Z29" s="50" t="e">
        <f>Z9+Z10+#REF!+Z13</f>
        <v>#REF!</v>
      </c>
      <c r="AA29" s="50" t="e">
        <f>AA9+AA10+#REF!+AA13</f>
        <v>#REF!</v>
      </c>
      <c r="AB29" s="50" t="e">
        <f>AB9+AB10+#REF!+AB13</f>
        <v>#REF!</v>
      </c>
      <c r="AC29" s="50" t="e">
        <f>AC9+AC10+#REF!+AC13</f>
        <v>#REF!</v>
      </c>
      <c r="AD29" s="50" t="e">
        <f>AD9+AD10+#REF!+AD13</f>
        <v>#REF!</v>
      </c>
      <c r="AE29" s="50">
        <f>SUM(AF29:AN29)</f>
        <v>42596328.310000002</v>
      </c>
      <c r="AF29" s="87">
        <f>AF8+AF11+AF13</f>
        <v>4968960</v>
      </c>
      <c r="AG29" s="87">
        <f t="shared" ref="AG29:AN29" si="16">AG8+AG11+AG13</f>
        <v>6127921</v>
      </c>
      <c r="AH29" s="87">
        <f t="shared" si="16"/>
        <v>3278110</v>
      </c>
      <c r="AI29" s="87">
        <f t="shared" si="16"/>
        <v>3278640</v>
      </c>
      <c r="AJ29" s="87">
        <f t="shared" si="16"/>
        <v>4999822.3100000005</v>
      </c>
      <c r="AK29" s="87">
        <f t="shared" si="16"/>
        <v>5850420</v>
      </c>
      <c r="AL29" s="87">
        <f t="shared" si="16"/>
        <v>3417290</v>
      </c>
      <c r="AM29" s="87">
        <f t="shared" si="16"/>
        <v>6800165</v>
      </c>
      <c r="AN29" s="87">
        <f t="shared" si="16"/>
        <v>3875000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1:145" ht="34.200000000000003" hidden="1" customHeight="1">
      <c r="B30" s="80"/>
      <c r="C30" s="26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>
        <v>16.2</v>
      </c>
      <c r="AG30" s="26">
        <v>23.1</v>
      </c>
      <c r="AH30" s="26">
        <v>10.199999999999999</v>
      </c>
      <c r="AI30" s="26">
        <v>11.2</v>
      </c>
      <c r="AJ30" s="26">
        <v>17.600000000000001</v>
      </c>
      <c r="AK30" s="26">
        <v>18.55</v>
      </c>
      <c r="AL30" s="26">
        <v>11</v>
      </c>
      <c r="AM30" s="26">
        <v>17.5</v>
      </c>
      <c r="AN30" s="26">
        <v>8.8000000000000007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37.200000000000003" hidden="1" customHeight="1">
      <c r="B31" s="80"/>
      <c r="C31" s="26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>1190*1.302</f>
        <v>1549.38</v>
      </c>
      <c r="AF31" s="84">
        <f>AE31*AF30*12-AF33</f>
        <v>273310.63199999998</v>
      </c>
      <c r="AG31" s="84">
        <f>AE31*AG30*12-AG33</f>
        <v>387654.87600000005</v>
      </c>
      <c r="AH31" s="84">
        <f>AH30*AE31*12-AH33</f>
        <v>175699.69199999998</v>
      </c>
      <c r="AI31" s="84">
        <f>AE31*AI30*12-AI33</f>
        <v>180347.83200000002</v>
      </c>
      <c r="AJ31" s="84">
        <f>AE31*AJ30*12-AJ33</f>
        <v>299340.21600000001</v>
      </c>
      <c r="AK31" s="84">
        <f>AE31*12*AK30-AK33</f>
        <v>298410.58799999999</v>
      </c>
      <c r="AL31" s="84">
        <f>AE31*AL30*12-AL33</f>
        <v>190573.74</v>
      </c>
      <c r="AM31" s="84">
        <f>AE31*AM30*12-AM33</f>
        <v>283536.54000000004</v>
      </c>
      <c r="AN31" s="84">
        <f>AE31*AN30*12-AN33</f>
        <v>158966.38800000001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15.6" hidden="1">
      <c r="B32" s="80"/>
      <c r="C32" s="26" t="s">
        <v>25</v>
      </c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>
        <v>6</v>
      </c>
      <c r="AG32" s="26">
        <v>9</v>
      </c>
      <c r="AH32" s="26">
        <v>3</v>
      </c>
      <c r="AI32" s="26">
        <v>6</v>
      </c>
      <c r="AJ32" s="26">
        <v>6</v>
      </c>
      <c r="AK32" s="26">
        <v>10</v>
      </c>
      <c r="AL32" s="26">
        <v>3</v>
      </c>
      <c r="AM32" s="26">
        <v>9</v>
      </c>
      <c r="AN32" s="26">
        <v>1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2:145" ht="40.200000000000003" hidden="1" customHeight="1">
      <c r="B33" s="80"/>
      <c r="C33" s="26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f>AE31*AF32*3</f>
        <v>27888.840000000004</v>
      </c>
      <c r="AG33" s="26">
        <f>AE31*AG32*3</f>
        <v>41833.260000000009</v>
      </c>
      <c r="AH33" s="26">
        <f>AE31*AH32*3</f>
        <v>13944.420000000002</v>
      </c>
      <c r="AI33" s="26">
        <f>AE31*AI32*3</f>
        <v>27888.840000000004</v>
      </c>
      <c r="AJ33" s="26">
        <f>AE31*AJ32*3</f>
        <v>27888.840000000004</v>
      </c>
      <c r="AK33" s="26">
        <f>AE31*AK32*3</f>
        <v>46481.4</v>
      </c>
      <c r="AL33" s="26">
        <f>AE31*AL32*3</f>
        <v>13944.420000000002</v>
      </c>
      <c r="AM33" s="26">
        <f>AE31*AM32*3</f>
        <v>41833.260000000009</v>
      </c>
      <c r="AN33" s="26">
        <f>AE31*AN32*3</f>
        <v>4648.1400000000003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idden="1">
      <c r="B34" s="55"/>
      <c r="C34" s="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6" hidden="1">
      <c r="B35" s="55"/>
      <c r="C35" s="3"/>
      <c r="AE35" s="71">
        <f t="shared" ref="AE35" si="17">SUM(AF35:AN35)</f>
        <v>2247800</v>
      </c>
      <c r="AF35" s="1">
        <v>273300</v>
      </c>
      <c r="AG35" s="1">
        <v>387650</v>
      </c>
      <c r="AH35" s="1">
        <v>175700</v>
      </c>
      <c r="AI35" s="1">
        <v>180340</v>
      </c>
      <c r="AJ35" s="1">
        <v>299340</v>
      </c>
      <c r="AK35" s="1">
        <v>298410</v>
      </c>
      <c r="AL35" s="1">
        <v>190570</v>
      </c>
      <c r="AM35" s="1">
        <v>283530</v>
      </c>
      <c r="AN35" s="1">
        <v>158960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idden="1">
      <c r="B36" s="55"/>
      <c r="C36" s="3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>
      <c r="B37" s="55"/>
      <c r="C37" s="3"/>
    </row>
    <row r="38" spans="2:145">
      <c r="B38" s="55"/>
      <c r="C38" s="3"/>
    </row>
    <row r="39" spans="2:145">
      <c r="B39" s="55"/>
      <c r="C39" s="3"/>
    </row>
    <row r="40" spans="2:145">
      <c r="B40" s="55"/>
      <c r="C40" s="3"/>
    </row>
    <row r="41" spans="2:145">
      <c r="B41" s="55"/>
      <c r="C41" s="3"/>
    </row>
    <row r="42" spans="2:145">
      <c r="B42" s="55"/>
      <c r="C42" s="3"/>
    </row>
    <row r="43" spans="2:145">
      <c r="B43" s="55"/>
      <c r="C43" s="3"/>
    </row>
    <row r="44" spans="2:145">
      <c r="B44" s="55"/>
      <c r="C44" s="3"/>
    </row>
    <row r="45" spans="2:145">
      <c r="B45" s="55"/>
      <c r="C45" s="3"/>
    </row>
    <row r="46" spans="2:145">
      <c r="B46" s="55"/>
      <c r="C46" s="3"/>
    </row>
    <row r="47" spans="2:145">
      <c r="B47" s="55"/>
      <c r="C47" s="3"/>
    </row>
    <row r="48" spans="2:145">
      <c r="B48" s="55"/>
      <c r="C48" s="3"/>
    </row>
    <row r="49" spans="2:48">
      <c r="B49" s="55"/>
      <c r="C49" s="3"/>
    </row>
    <row r="50" spans="2:48">
      <c r="B50" s="55"/>
      <c r="C50" s="3"/>
    </row>
    <row r="51" spans="2:48">
      <c r="B51" s="55"/>
      <c r="C51" s="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>
      <c r="B52" s="55"/>
      <c r="C52" s="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>
      <c r="B53" s="55"/>
      <c r="C53" s="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2021-03-15T04:26:17Z</dcterms:modified>
</cp:coreProperties>
</file>