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2-2023гг" sheetId="2" r:id="rId2"/>
    <sheet name="2018г (2)" sheetId="3" state="hidden" r:id="rId3"/>
  </sheets>
  <definedNames>
    <definedName name="_xlnm._FilterDatabase" localSheetId="2" hidden="1">'2018г (2)'!$B$15:$P$682</definedName>
    <definedName name="Z_C283BA83_0D13_4C5E_A315_F93E8618CDD5_.wvu.Cols" localSheetId="0" hidden="1">'2012-2013'!$F:$H</definedName>
    <definedName name="Z_C283BA83_0D13_4C5E_A315_F93E8618CDD5_.wvu.Cols" localSheetId="2" hidden="1">'2018г (2)'!$H:$H</definedName>
    <definedName name="Z_C283BA83_0D13_4C5E_A315_F93E8618CDD5_.wvu.Cols" localSheetId="1" hidden="1">'2022-2023гг'!#REF!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2">'2018г (2)'!$A$2:$V$696</definedName>
    <definedName name="_xlnm.Print_Area" localSheetId="1">'2022-2023гг'!$A$1:$L$622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<sst xmlns="http://schemas.openxmlformats.org/spreadsheetml/2006/main" count="9311" uniqueCount="1514">
  <si>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</si>
  <si>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</si>
  <si>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</si>
  <si>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</si>
  <si>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</si>
  <si>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</si>
  <si>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</si>
  <si>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</si>
  <si>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</si>
  <si>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</si>
  <si>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</si>
  <si>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</si>
  <si>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</si>
  <si>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</si>
  <si>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</si>
  <si>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</si>
  <si>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</si>
  <si>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</si>
  <si>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</si>
  <si>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</si>
  <si>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</si>
  <si>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</si>
  <si>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</si>
  <si>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</si>
  <si>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</si>
  <si>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</si>
  <si>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</si>
  <si>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</si>
  <si>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</si>
  <si>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</si>
  <si>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</si>
  <si>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</si>
  <si>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</si>
  <si>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</si>
  <si>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</si>
  <si>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</si>
  <si>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</si>
  <si>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</si>
  <si>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</si>
  <si>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</si>
  <si>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</si>
  <si>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</si>
  <si>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</si>
  <si>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</si>
  <si>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</si>
  <si>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</si>
  <si>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</si>
  <si>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</si>
  <si>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</si>
  <si>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</si>
  <si>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</si>
  <si>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</si>
  <si>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</si>
  <si>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</si>
  <si>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</si>
  <si>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</si>
  <si>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</si>
  <si>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</si>
  <si>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</si>
  <si>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</si>
  <si>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</si>
  <si>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</si>
  <si>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</si>
  <si>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</si>
  <si>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</si>
  <si>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</si>
  <si>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</si>
  <si>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</si>
  <si>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</si>
  <si>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</si>
  <si>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</si>
  <si>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</si>
  <si>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</si>
  <si>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</si>
  <si>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</si>
  <si>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</si>
  <si>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</si>
  <si>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</si>
  <si>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</si>
  <si>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</si>
  <si>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</si>
  <si>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</si>
  <si>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</si>
  <si>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</si>
  <si>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</si>
  <si>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</si>
  <si>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</si>
  <si>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</si>
  <si>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</si>
  <si>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</si>
  <si>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</si>
  <si>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</si>
  <si>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</si>
  <si>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</si>
  <si>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</si>
  <si>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</si>
  <si>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</si>
  <si>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</si>
  <si>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</si>
  <si>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</si>
  <si>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</si>
  <si>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</si>
  <si>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</si>
  <si>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</si>
  <si>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</si>
  <si>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</si>
  <si>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</si>
  <si>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</si>
  <si>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</si>
  <si>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</si>
  <si>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</si>
  <si>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</si>
  <si>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</si>
  <si>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</si>
  <si>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</si>
  <si>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</si>
  <si>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</si>
  <si>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</si>
  <si>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</si>
  <si>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</si>
  <si>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</si>
  <si>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</si>
  <si>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</si>
  <si>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</si>
  <si>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</si>
  <si>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</si>
  <si>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</si>
  <si>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</si>
  <si>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</si>
  <si>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</si>
  <si>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</si>
  <si>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</si>
  <si>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</si>
  <si>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</si>
  <si>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</si>
  <si>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</si>
  <si>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</si>
  <si>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</si>
  <si>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</si>
  <si>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</si>
  <si>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</si>
  <si>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</si>
  <si>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</si>
  <si>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</si>
  <si>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</si>
  <si>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</si>
  <si>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</si>
  <si>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</si>
  <si>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</si>
  <si>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</si>
  <si>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</si>
  <si>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</si>
  <si>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</si>
  <si>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</si>
  <si>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</si>
  <si>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</si>
  <si>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</si>
  <si>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</si>
  <si>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</si>
  <si>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</si>
  <si>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</si>
  <si>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</si>
  <si>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</si>
  <si>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</si>
  <si>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</si>
  <si>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</si>
  <si>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</si>
  <si>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</si>
  <si>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</si>
  <si>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</si>
  <si>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</si>
  <si>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</si>
  <si>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</si>
  <si>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</si>
  <si>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</si>
  <si>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</si>
  <si>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</si>
  <si>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</si>
  <si>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</si>
  <si>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</si>
  <si>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</si>
  <si>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</si>
  <si>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</si>
  <si>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</si>
  <si>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</si>
  <si>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</si>
  <si>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</si>
  <si>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</si>
  <si>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</si>
  <si>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</si>
  <si>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</si>
  <si>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</si>
  <si>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</si>
  <si>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</si>
  <si>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</si>
  <si>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</si>
  <si>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</si>
  <si>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</si>
  <si>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</si>
  <si>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</si>
  <si>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</si>
  <si>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</si>
  <si>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</si>
  <si>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</si>
  <si>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</si>
  <si>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</si>
  <si>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</si>
  <si>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</si>
  <si>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</si>
  <si>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</si>
  <si>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</si>
  <si>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</si>
  <si>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</si>
  <si>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</si>
  <si>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</si>
  <si>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</si>
  <si>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</si>
  <si>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</si>
  <si>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</si>
  <si>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</si>
  <si>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</si>
  <si>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</si>
  <si>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</si>
  <si>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</si>
  <si>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</si>
  <si>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</si>
  <si>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</si>
  <si>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</si>
  <si>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</si>
  <si>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</si>
  <si>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</si>
  <si>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</si>
  <si>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</si>
  <si>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</si>
  <si>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</si>
  <si>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</si>
  <si>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</si>
  <si>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</si>
  <si>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</si>
  <si>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</si>
  <si>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</si>
  <si>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</si>
  <si>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</si>
  <si>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</si>
  <si>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</si>
  <si>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</si>
  <si>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</si>
  <si>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</si>
  <si>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</si>
  <si>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</si>
  <si>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</si>
  <si>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</si>
  <si>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</si>
  <si>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</si>
  <si>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</si>
  <si>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</si>
  <si>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</si>
  <si>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</si>
  <si>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</si>
  <si>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</si>
  <si>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</si>
  <si>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</si>
  <si>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</si>
  <si>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</si>
  <si>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</si>
  <si>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</si>
  <si>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</si>
  <si>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</si>
  <si>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</si>
  <si>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</si>
  <si>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</si>
  <si>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</si>
  <si>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</si>
  <si>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</si>
  <si>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</si>
  <si>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</si>
  <si>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</si>
  <si>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</si>
  <si>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</si>
  <si>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</si>
  <si>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</si>
  <si>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</si>
  <si>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</si>
  <si>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</si>
  <si>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</si>
  <si>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</si>
  <si>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</si>
  <si>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</si>
  <si>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</si>
  <si>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</si>
  <si>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</si>
  <si>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</si>
  <si>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</si>
  <si>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</si>
  <si>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</si>
  <si>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</si>
  <si>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</si>
  <si>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</si>
  <si>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</si>
  <si>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</si>
  <si>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</si>
  <si>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</si>
  <si>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</si>
  <si>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</si>
  <si>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</si>
  <si>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</si>
  <si>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</si>
  <si>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</si>
  <si>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</si>
  <si>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</si>
  <si>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</si>
  <si>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</si>
  <si>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</si>
  <si>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</si>
  <si>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</si>
  <si>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</si>
  <si>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</si>
  <si>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</si>
  <si>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</si>
  <si>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</si>
  <si>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</si>
  <si>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</si>
  <si>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</si>
  <si>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</si>
  <si>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</si>
  <si>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</si>
  <si>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</si>
  <si>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</si>
  <si>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</si>
  <si>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</si>
  <si>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</si>
  <si>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</si>
  <si>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</si>
  <si>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</si>
  <si>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</si>
  <si>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</si>
  <si>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</si>
  <si>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</si>
  <si>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</si>
  <si>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</si>
  <si>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</si>
  <si>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</si>
  <si>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</si>
  <si>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</si>
  <si>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</si>
  <si>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</si>
  <si>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</si>
  <si>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</si>
  <si>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</si>
  <si>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</si>
  <si>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</si>
  <si>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</si>
  <si>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</si>
  <si>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</si>
  <si>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</si>
  <si>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</si>
  <si>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</si>
  <si>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</si>
  <si>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</si>
  <si>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</si>
  <si>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</si>
  <si>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</si>
  <si>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</si>
  <si>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</si>
  <si>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</si>
  <si>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</si>
  <si>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</si>
  <si>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</si>
  <si>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</si>
  <si>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</si>
  <si>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</si>
  <si>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</si>
  <si>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</si>
  <si>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</si>
  <si>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</si>
  <si>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</si>
  <si>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</si>
  <si>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</si>
  <si>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</si>
  <si>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</si>
  <si>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</si>
  <si>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</si>
  <si>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</si>
  <si>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</si>
  <si>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</si>
  <si>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</si>
  <si>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</si>
  <si>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</si>
  <si>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</si>
  <si>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</si>
  <si>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</si>
  <si>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</si>
  <si>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</si>
  <si>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</si>
  <si>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</si>
  <si>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</si>
  <si>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</si>
  <si>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</si>
  <si>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</si>
  <si>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</si>
  <si>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</si>
  <si>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</si>
  <si>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</si>
  <si>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</si>
  <si>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</si>
  <si>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</si>
  <si>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</si>
  <si>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</si>
  <si>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</si>
  <si>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</si>
  <si>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</si>
  <si>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</si>
  <si>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</si>
  <si>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</si>
  <si>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</si>
  <si>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</si>
  <si>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</si>
  <si>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</si>
  <si>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</si>
  <si>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</si>
  <si>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</si>
  <si>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</si>
  <si>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</si>
  <si>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</si>
  <si>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</si>
  <si>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</si>
  <si>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</si>
  <si>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</si>
  <si>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</si>
  <si>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</si>
  <si>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</si>
  <si>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</si>
  <si>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</si>
  <si>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</si>
  <si>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</si>
  <si>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</si>
  <si>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</si>
  <si>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</si>
  <si>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</si>
  <si>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</si>
  <si>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</si>
  <si>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</si>
  <si>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</si>
  <si>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</si>
  <si>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</si>
  <si>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</si>
  <si>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</si>
  <si>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</si>
  <si>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</si>
  <si>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</si>
  <si>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</si>
  <si>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</si>
  <si>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</si>
  <si>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</si>
  <si>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</si>
  <si>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</si>
  <si>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</si>
  <si>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</si>
  <si>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</si>
  <si>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</si>
  <si>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</si>
  <si>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</si>
  <si>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</si>
  <si>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</si>
  <si>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</si>
  <si>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</si>
  <si>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</si>
  <si>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</si>
  <si>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</si>
  <si>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</si>
  <si>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</si>
  <si>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</si>
  <si>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</si>
  <si>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</si>
  <si>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</si>
  <si>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</si>
  <si>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</si>
  <si>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</si>
  <si>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</si>
  <si>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</si>
  <si>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</si>
  <si>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</si>
  <si>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</si>
  <si>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</si>
  <si>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</si>
  <si>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</si>
  <si>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</si>
  <si>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</si>
  <si>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</si>
  <si>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</si>
  <si>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</si>
  <si>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</si>
  <si>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</si>
  <si>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</si>
  <si>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</si>
  <si>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</si>
  <si>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</si>
  <si>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</si>
  <si>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</si>
  <si>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</si>
  <si>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</si>
  <si>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</si>
  <si>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</si>
  <si>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</si>
  <si>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</si>
  <si>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</si>
  <si>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</si>
  <si>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</si>
  <si>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</si>
  <si>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</si>
  <si>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</si>
  <si>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</si>
  <si>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</si>
  <si>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</si>
  <si>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</si>
  <si>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</si>
  <si>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</si>
  <si>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</si>
  <si>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</si>
  <si>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</si>
  <si>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</si>
  <si>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</si>
  <si>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</si>
  <si>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</si>
  <si>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</si>
  <si>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</si>
  <si>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</si>
  <si>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</si>
  <si>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</si>
  <si>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</si>
  <si>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</si>
  <si>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</si>
  <si>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</si>
  <si>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</si>
  <si>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</si>
  <si>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</si>
  <si>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</si>
  <si>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</si>
  <si>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</si>
  <si>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</si>
  <si>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</si>
  <si>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</si>
  <si>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</si>
  <si>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</si>
  <si>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</si>
  <si>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</si>
  <si>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</si>
  <si>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</si>
  <si>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</si>
  <si>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</si>
  <si>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</si>
  <si>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</si>
  <si>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</si>
  <si>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</si>
  <si>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</si>
  <si>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</si>
  <si>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</si>
  <si>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</si>
  <si>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</si>
  <si>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</si>
  <si>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</si>
  <si>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</si>
  <si>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</si>
  <si>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</si>
  <si>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</si>
  <si>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</si>
  <si>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</si>
  <si>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</si>
  <si>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</si>
  <si>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</si>
  <si>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</si>
  <si>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</si>
  <si>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</si>
  <si>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</si>
  <si>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</si>
  <si>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</si>
  <si>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</si>
  <si>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</si>
  <si>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</si>
  <si>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</si>
  <si>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</si>
  <si>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</si>
  <si>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</si>
  <si>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</si>
  <si>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</si>
  <si>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</si>
  <si>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</si>
  <si>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</si>
  <si>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</si>
  <si>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</si>
  <si>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</si>
  <si>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</si>
  <si>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</si>
  <si>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</si>
  <si>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</si>
  <si>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</si>
  <si>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</si>
  <si>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</si>
  <si>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</si>
  <si>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</si>
  <si>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</si>
  <si>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</si>
  <si>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</si>
  <si>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</si>
  <si>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</si>
  <si>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</si>
  <si>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</si>
  <si>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</si>
  <si>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</si>
  <si>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</si>
  <si>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</si>
  <si>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</si>
  <si>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</si>
  <si>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</si>
  <si>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</si>
  <si>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</si>
  <si>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</si>
  <si>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</si>
  <si>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</si>
  <si>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</si>
  <si>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</si>
  <si>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</si>
  <si>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</si>
  <si>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</si>
  <si>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</si>
  <si>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</si>
  <si>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</si>
  <si>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</si>
  <si>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</si>
  <si>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</si>
  <si>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</si>
  <si>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</si>
  <si>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</si>
  <si>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</si>
  <si>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</si>
  <si>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</si>
  <si>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</si>
  <si>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</si>
  <si>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</si>
  <si>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</si>
  <si>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</si>
  <si>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</si>
  <si>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</si>
  <si>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</si>
  <si>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</si>
  <si>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</si>
  <si>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</si>
  <si>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</si>
  <si>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</si>
  <si>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</si>
  <si>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</si>
  <si>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</si>
  <si>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</si>
  <si>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</si>
  <si>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</si>
  <si>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</si>
  <si>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</si>
  <si>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</si>
  <si>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</si>
  <si>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</si>
  <si>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</si>
  <si>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</si>
  <si>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</si>
  <si>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</si>
  <si>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</si>
  <si>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</si>
  <si>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</si>
  <si>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</si>
  <si>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</si>
  <si>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</si>
  <si>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</si>
  <si>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</si>
  <si>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</si>
  <si>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</si>
  <si>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</si>
  <si>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</si>
  <si>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</si>
  <si>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</si>
  <si>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</si>
  <si>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</si>
  <si>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</si>
  <si>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</si>
  <si>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</si>
  <si>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</si>
  <si>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</si>
  <si>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</si>
  <si>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</si>
  <si>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</si>
  <si>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</si>
  <si>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</si>
  <si>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</si>
  <si>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</si>
  <si>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</si>
  <si>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</si>
  <si>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</si>
  <si>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</si>
  <si>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</si>
  <si>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</si>
  <si>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</si>
  <si>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</si>
  <si>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</si>
  <si>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</si>
  <si>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</si>
  <si>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</si>
  <si>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</si>
  <si>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</si>
  <si>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</si>
  <si>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</si>
  <si>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</si>
  <si>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</si>
  <si>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</si>
  <si>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</si>
  <si>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</si>
  <si>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</si>
  <si>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</si>
  <si>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</si>
  <si>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</si>
  <si>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</si>
  <si>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</si>
  <si>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</si>
  <si>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</si>
  <si>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</si>
  <si>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</si>
  <si>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</si>
  <si>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</si>
  <si>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</si>
  <si>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</si>
  <si>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</si>
  <si>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</si>
  <si>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</si>
  <si>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</si>
  <si>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</si>
  <si>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</si>
  <si>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</si>
  <si>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</si>
  <si>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</si>
  <si>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</si>
  <si>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</si>
  <si>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</si>
  <si>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</si>
  <si>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</si>
  <si>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</si>
  <si>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</si>
  <si>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</si>
  <si>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</si>
  <si>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</si>
  <si>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</si>
  <si>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</si>
  <si>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</si>
  <si>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</si>
  <si>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</si>
  <si>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</si>
  <si>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</si>
  <si>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</si>
  <si>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</si>
  <si>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</si>
  <si>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</si>
  <si>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</si>
  <si>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</si>
  <si>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</si>
  <si>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</si>
  <si>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</si>
  <si>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</si>
  <si>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</si>
  <si>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</si>
  <si>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</si>
  <si>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</si>
  <si>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</si>
  <si>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</si>
  <si>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</si>
  <si>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</si>
  <si>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</si>
  <si>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</si>
  <si>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</si>
  <si>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</si>
  <si>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</si>
  <si>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</si>
  <si>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</si>
  <si>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</si>
  <si>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</si>
  <si>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</si>
  <si>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</si>
  <si>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</si>
  <si>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</si>
  <si>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</si>
  <si>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</si>
  <si>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</si>
  <si>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</si>
  <si>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</si>
  <si>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</si>
  <si>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</si>
  <si>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</si>
  <si>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</si>
  <si>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</si>
  <si>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</si>
  <si>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</si>
  <si>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</si>
  <si>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</si>
  <si>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</si>
  <si>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</si>
  <si>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</si>
  <si>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</si>
  <si>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</si>
  <si>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</si>
  <si>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</si>
  <si>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</si>
  <si>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</si>
  <si>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</si>
  <si>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</si>
  <si>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</si>
  <si>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</si>
  <si>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</si>
  <si>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</si>
  <si>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</si>
  <si>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</si>
  <si>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</si>
  <si>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</si>
  <si>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</si>
  <si>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</si>
  <si>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</si>
  <si>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</si>
  <si>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</si>
  <si>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</si>
  <si>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</si>
  <si>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</si>
  <si>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</si>
  <si>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</si>
  <si>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</si>
  <si>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</si>
  <si>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</si>
  <si>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</si>
  <si>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</si>
  <si>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</si>
  <si>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</si>
  <si>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</si>
  <si>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</si>
  <si>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</si>
  <si>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</si>
  <si>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</si>
  <si>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</si>
  <si>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</si>
  <si>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</si>
  <si>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</si>
  <si>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</si>
  <si>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</si>
  <si>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</si>
  <si>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</si>
  <si>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</si>
  <si>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</si>
  <si>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</si>
  <si>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</si>
  <si>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</si>
  <si>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</si>
  <si>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</si>
  <si>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</si>
  <si>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</si>
  <si>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</si>
  <si>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</si>
  <si>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</si>
  <si>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</si>
  <si>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</si>
  <si>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</si>
  <si>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</si>
  <si>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</si>
  <si>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</si>
  <si>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</si>
  <si>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</si>
  <si>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</si>
  <si>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</si>
  <si>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</si>
  <si>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</si>
  <si>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</si>
  <si>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</si>
  <si>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</si>
  <si>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</si>
  <si>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</si>
  <si>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</si>
  <si>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</si>
  <si>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</si>
  <si>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</si>
  <si>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</si>
  <si>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</si>
  <si>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</si>
  <si>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</si>
  <si>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</si>
  <si>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</si>
  <si>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</si>
  <si>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</si>
  <si>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</si>
  <si>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</si>
  <si>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</si>
  <si>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</si>
  <si>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</si>
  <si>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</si>
  <si>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</si>
  <si>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</si>
  <si>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</si>
  <si>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</si>
  <si>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</si>
  <si>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</si>
  <si>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</si>
  <si>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</si>
  <si>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</si>
  <si>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</si>
  <si>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</si>
  <si>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</si>
  <si>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</si>
  <si>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</si>
  <si>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</si>
  <si>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</si>
  <si>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</si>
  <si>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</si>
  <si>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</si>
  <si>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</si>
  <si>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</si>
  <si>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</si>
  <si>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</si>
  <si>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</si>
  <si>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</si>
  <si>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</si>
  <si>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</si>
  <si>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</si>
  <si>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</si>
  <si>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</si>
  <si>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</si>
  <si>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</si>
  <si>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</si>
  <si>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</si>
  <si>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</si>
  <si>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</si>
  <si>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</si>
  <si>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</si>
  <si>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</si>
  <si>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</si>
  <si>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</si>
  <si>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</si>
  <si>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</si>
  <si>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</si>
  <si>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</si>
  <si>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</si>
  <si>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</si>
  <si>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</si>
  <si>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</si>
  <si>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</si>
  <si>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</si>
  <si>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</si>
  <si>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</si>
  <si>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</si>
  <si>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</si>
  <si>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</si>
  <si>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</si>
  <si>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</si>
  <si>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</si>
  <si>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</si>
  <si>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</si>
  <si>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</si>
  <si>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</si>
  <si>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</si>
  <si>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</si>
  <si>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</si>
  <si>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</si>
  <si>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</si>
  <si>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</si>
  <si>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</si>
  <si>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</si>
  <si>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</si>
  <si>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</si>
  <si>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</si>
  <si>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</si>
  <si>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</si>
  <si>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</si>
  <si>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</si>
  <si>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</si>
  <si>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</si>
  <si>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</si>
  <si>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</si>
  <si>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</si>
  <si>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</si>
  <si>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</si>
  <si>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</si>
  <si>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</si>
  <si>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</si>
  <si>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</si>
  <si>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</si>
  <si>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</si>
  <si>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</si>
  <si>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</si>
  <si>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</si>
  <si>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</si>
  <si>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</si>
  <si>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</si>
  <si>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</si>
  <si>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</si>
  <si>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</si>
  <si>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</si>
  <si>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</si>
  <si>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</si>
  <si>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</si>
  <si>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</si>
  <si>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</si>
  <si>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</si>
  <si>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</si>
  <si>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</si>
  <si>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</si>
  <si>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</si>
  <si>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</si>
  <si>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</si>
  <si>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</si>
  <si>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</si>
  <si>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</si>
  <si>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</si>
  <si>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</si>
  <si>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</si>
  <si>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</si>
  <si>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</si>
  <si>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</si>
  <si>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</si>
  <si>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</si>
  <si>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</si>
  <si>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</si>
  <si>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</si>
  <si>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</si>
  <si>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</si>
  <si>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</si>
  <si>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</si>
  <si>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</si>
  <si>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</si>
  <si>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</si>
  <si>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</si>
  <si>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</si>
  <si>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</si>
  <si>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</si>
  <si>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</si>
  <si>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</si>
  <si>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</si>
  <si>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</si>
  <si>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</si>
  <si>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</si>
  <si>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</si>
  <si>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</si>
  <si>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</si>
  <si>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</si>
  <si>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</si>
  <si>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</si>
  <si>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</si>
  <si>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</si>
  <si>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</si>
  <si>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</si>
  <si>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</si>
  <si>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</si>
  <si>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</si>
  <si>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</si>
  <si>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</si>
  <si>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</si>
  <si>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</si>
  <si>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</si>
  <si>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</si>
  <si>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</si>
  <si>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</si>
  <si>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</si>
  <si>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</si>
  <si>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</si>
  <si>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</si>
  <si>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</si>
  <si>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</si>
  <si>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</si>
  <si>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</si>
  <si>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</si>
  <si>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</si>
  <si>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</si>
  <si>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</si>
  <si>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</si>
  <si>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</si>
  <si>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</si>
  <si>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</si>
  <si>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</si>
  <si>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</si>
  <si>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</si>
  <si>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</si>
  <si>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</si>
  <si>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</si>
  <si>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</si>
  <si>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</si>
  <si>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</si>
  <si>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</si>
  <si>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</si>
  <si>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</si>
  <si>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</si>
  <si>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</si>
  <si>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</si>
  <si>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</si>
  <si>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</si>
  <si>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</si>
  <si>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</si>
  <si>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</si>
  <si>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</si>
  <si>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</si>
  <si>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</si>
  <si>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</si>
  <si>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</si>
  <si>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</si>
  <si>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</si>
  <si>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</si>
  <si>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</si>
  <si>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</si>
  <si>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</si>
  <si>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</si>
  <si>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</si>
  <si>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</si>
  <si>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</si>
  <si>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</si>
  <si>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</si>
  <si>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</si>
  <si>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</si>
  <si>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</si>
  <si>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</si>
  <si>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</si>
  <si>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</si>
  <si>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</si>
  <si>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</si>
  <si>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</si>
  <si>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</si>
  <si>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</si>
  <si>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</si>
  <si>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</si>
  <si>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</si>
  <si>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</si>
  <si>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</si>
  <si>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</si>
  <si>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</si>
  <si>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</si>
  <si>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</si>
  <si>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</si>
  <si>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</si>
  <si>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</si>
  <si>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</si>
  <si>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</si>
  <si>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</si>
  <si>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</si>
  <si>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</si>
  <si>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</si>
  <si>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</si>
  <si>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</si>
  <si>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</si>
  <si>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</si>
  <si>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</si>
  <si>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</si>
  <si>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</si>
  <si>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</si>
  <si>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</si>
  <si>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</si>
  <si>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</si>
  <si>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</si>
  <si>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</si>
  <si>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</si>
  <si>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</si>
  <si>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</si>
  <si>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</si>
  <si>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</si>
  <si>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</si>
  <si>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</si>
  <si>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</si>
  <si>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</si>
  <si>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</si>
  <si>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</si>
  <si>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</si>
  <si>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</si>
  <si>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</si>
  <si>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</si>
  <si>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</si>
  <si>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</si>
  <si>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</si>
  <si>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</si>
  <si>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</si>
  <si>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</si>
  <si>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</si>
  <si>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</si>
  <si>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</si>
  <si>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</si>
  <si>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</si>
  <si>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</si>
  <si>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</si>
  <si>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</si>
  <si>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</si>
  <si>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</si>
  <si>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</si>
  <si>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</si>
  <si>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</si>
  <si>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</si>
  <si>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</si>
  <si>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</si>
  <si>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</si>
  <si>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</si>
  <si>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</si>
  <si>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</si>
  <si>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</si>
  <si>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</si>
  <si>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</si>
  <si>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</si>
  <si>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</si>
  <si>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</si>
  <si>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</si>
  <si>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</si>
  <si>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</si>
  <si>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</si>
  <si>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</si>
  <si>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</si>
  <si>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</si>
  <si>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</si>
  <si>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</si>
  <si>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</si>
  <si>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</si>
  <si>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</si>
  <si>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</si>
  <si>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</si>
  <si>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</si>
  <si>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</si>
  <si>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</si>
  <si>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</si>
  <si>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</si>
  <si>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</si>
  <si>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</si>
  <si>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</si>
  <si>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</si>
  <si>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</si>
  <si>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</si>
  <si>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</si>
  <si>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</si>
  <si>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</si>
  <si>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</si>
  <si>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</si>
  <si>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</si>
  <si>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</si>
  <si>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</si>
  <si>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</si>
  <si>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</si>
  <si>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</si>
  <si>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</si>
  <si>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</si>
  <si>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</si>
  <si>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</si>
  <si>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</si>
  <si>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</si>
  <si>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</si>
  <si>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</si>
  <si>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</si>
  <si>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</si>
  <si>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</si>
  <si>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</si>
  <si>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</si>
  <si>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</si>
  <si>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</si>
  <si>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</si>
  <si>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</si>
  <si>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</si>
  <si>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</si>
  <si>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</si>
  <si>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</si>
  <si>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</si>
  <si>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</si>
  <si>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</si>
  <si>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</si>
  <si>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</si>
  <si>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</si>
  <si>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</si>
  <si>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</si>
  <si>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</si>
  <si>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</si>
  <si>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</si>
  <si>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</si>
  <si>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</si>
  <si>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</si>
  <si>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</si>
  <si>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</si>
  <si>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</si>
  <si>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</si>
  <si>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</si>
  <si>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</si>
  <si>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</si>
  <si>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</si>
  <si>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</si>
  <si>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</si>
  <si>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</si>
  <si>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</si>
  <si>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</si>
  <si>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</si>
  <si>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</si>
  <si>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</si>
  <si>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</si>
  <si>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</si>
  <si>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</si>
  <si>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</si>
  <si>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</si>
  <si>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</si>
  <si>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</si>
  <si>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</si>
  <si>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</si>
  <si>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</si>
  <si>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</si>
  <si>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</si>
  <si>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</si>
  <si>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</si>
  <si>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</si>
  <si>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</si>
  <si>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</si>
  <si>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</si>
  <si>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</si>
  <si>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</si>
  <si>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</si>
  <si>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</si>
  <si>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</si>
  <si>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</si>
  <si>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</si>
  <si>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</si>
  <si>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</si>
  <si>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</si>
  <si>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</si>
  <si>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</si>
  <si>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</si>
  <si>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</si>
  <si>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</si>
  <si>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</si>
  <si>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</si>
  <si>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</si>
  <si>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</si>
  <si>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</si>
  <si>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</si>
  <si>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</si>
  <si>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</si>
  <si>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</si>
  <si>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</si>
  <si>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</si>
  <si>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</si>
  <si>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</si>
  <si>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</si>
  <si>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</si>
  <si>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</si>
  <si>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</si>
  <si>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</si>
  <si>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</si>
  <si>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</si>
  <si>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</si>
  <si>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</si>
  <si>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</si>
  <si>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</si>
  <si>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</si>
  <si>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</si>
  <si>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</si>
  <si>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</si>
  <si>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</si>
  <si>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</si>
  <si>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</si>
  <si>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</si>
  <si>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</si>
  <si>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</si>
  <si>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</si>
  <si>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</si>
  <si>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</si>
  <si>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</si>
  <si>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</si>
  <si>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</si>
  <si>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</si>
  <si>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</si>
  <si>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</si>
  <si>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</si>
  <si>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</si>
  <si>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</si>
  <si>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</si>
  <si>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</si>
  <si>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</si>
  <si>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</si>
  <si>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</si>
  <si>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</si>
  <si>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</si>
  <si>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</si>
  <si>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</si>
  <si>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</si>
  <si>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</si>
  <si>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</si>
  <si>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</si>
  <si>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</si>
  <si>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</si>
  <si>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</si>
  <si>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</si>
  <si>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</si>
  <si>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</si>
  <si>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</si>
  <si>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</si>
  <si>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</si>
  <si>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</si>
  <si>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</si>
  <si>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</si>
  <si>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</si>
  <si>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</si>
  <si>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</si>
  <si>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</si>
  <si>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</si>
  <si>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</si>
  <si>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</si>
  <si>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</si>
  <si>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</si>
  <si>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</si>
  <si>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</si>
  <si>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</si>
  <si>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</si>
  <si>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</si>
  <si>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</si>
  <si>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</si>
  <si>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</si>
  <si>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</si>
  <si>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</si>
  <si>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08 2 01 L5193</t>
  </si>
  <si>
    <t>Поддержка отрасли культуры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</si>
  <si>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</si>
  <si>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</si>
  <si>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</si>
  <si>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</si>
  <si>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</si>
  <si>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</si>
  <si>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</si>
  <si>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</si>
  <si>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</si>
  <si>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</si>
  <si>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</si>
  <si>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</si>
  <si>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</si>
  <si>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</si>
  <si>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</si>
  <si>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</si>
  <si>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</si>
  <si>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</si>
  <si>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</si>
  <si>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</si>
  <si>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</si>
  <si>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</si>
  <si>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</si>
  <si>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</si>
  <si>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</si>
  <si>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</si>
  <si>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</si>
  <si>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</si>
  <si>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</si>
  <si>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</si>
  <si>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</si>
  <si>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</si>
  <si>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</si>
  <si>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</si>
  <si>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</si>
  <si>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</si>
  <si>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</si>
  <si>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</si>
  <si>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</si>
  <si>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образования "Усть-Коксинский 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</si>
  <si>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2022-2023 годы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</si>
  <si>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</si>
  <si>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</si>
  <si>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</si>
  <si>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</si>
  <si>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</si>
  <si>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</si>
  <si>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</si>
  <si>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</si>
  <si>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</si>
  <si>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</si>
  <si>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</si>
  <si>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</si>
  <si>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</si>
  <si>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</si>
  <si>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</si>
  <si>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</si>
  <si>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</si>
  <si>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</si>
  <si>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</si>
  <si>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</si>
  <si>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</si>
  <si>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</si>
  <si>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</si>
  <si>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</si>
  <si>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</si>
  <si>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</si>
  <si>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</si>
  <si>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</si>
  <si>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</si>
  <si>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</si>
  <si>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</si>
  <si>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</si>
  <si>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</si>
  <si>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</si>
  <si>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</si>
  <si>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</si>
  <si>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</si>
  <si>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</si>
  <si>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</si>
  <si>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</si>
  <si>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</si>
  <si>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</si>
  <si>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</si>
  <si>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</si>
  <si>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</si>
  <si>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Капитальный ремонт объектов образования</t>
  </si>
  <si>
    <t>07 2 02 02000</t>
  </si>
  <si>
    <t>07 2 01 L5761</t>
  </si>
  <si>
    <t>Приложение 14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</si>
  <si>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</si>
  <si>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</si>
  <si>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</si>
  <si>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</si>
  <si>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</si>
  <si>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</si>
  <si>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</si>
  <si>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</si>
  <si>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</si>
  <si>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</si>
  <si>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 xml:space="preserve">  и плановый период 2022 и 2023 годов" ( в редакции решения Совета депутатов № 33-3 от 26.03.2021)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</si>
</sst>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1" fontId="3" fillId="0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3" fillId="33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8" fillId="0" borderId="10" xfId="60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8" fillId="34" borderId="10" xfId="60" applyFont="1" applyFill="1" applyBorder="1" applyAlignment="1">
      <alignment horizontal="center" vertical="center"/>
    </xf>
    <xf numFmtId="171" fontId="8" fillId="0" borderId="10" xfId="60" applyFont="1" applyFill="1" applyBorder="1" applyAlignment="1">
      <alignment horizontal="center" vertical="center"/>
    </xf>
    <xf numFmtId="171" fontId="8" fillId="35" borderId="10" xfId="60" applyFont="1" applyFill="1" applyBorder="1" applyAlignment="1">
      <alignment horizontal="center" vertical="center"/>
    </xf>
    <xf numFmtId="171" fontId="2" fillId="34" borderId="10" xfId="60" applyFont="1" applyFill="1" applyBorder="1" applyAlignment="1">
      <alignment horizontal="center" vertical="center" wrapText="1"/>
    </xf>
    <xf numFmtId="171" fontId="8" fillId="36" borderId="10" xfId="60" applyFont="1" applyFill="1" applyBorder="1" applyAlignment="1">
      <alignment horizontal="center" vertical="center"/>
    </xf>
    <xf numFmtId="171" fontId="8" fillId="37" borderId="10" xfId="60" applyFont="1" applyFill="1" applyBorder="1" applyAlignment="1">
      <alignment horizontal="center" vertical="center"/>
    </xf>
    <xf numFmtId="171" fontId="10" fillId="0" borderId="0" xfId="60" applyFont="1" applyAlignment="1">
      <alignment horizontal="center" vertical="center"/>
    </xf>
    <xf numFmtId="171" fontId="10" fillId="0" borderId="0" xfId="60" applyFont="1" applyFill="1" applyAlignment="1">
      <alignment horizontal="center" vertical="center"/>
    </xf>
    <xf numFmtId="171" fontId="10" fillId="0" borderId="0" xfId="60" applyFont="1" applyBorder="1" applyAlignment="1">
      <alignment horizontal="center" vertical="center"/>
    </xf>
    <xf numFmtId="171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171" fontId="10" fillId="35" borderId="0" xfId="60" applyFont="1" applyFill="1" applyAlignment="1">
      <alignment horizontal="center" vertical="center"/>
    </xf>
    <xf numFmtId="171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9" fontId="25" fillId="38" borderId="10" xfId="0" applyNumberFormat="1" applyFont="1" applyFill="1" applyBorder="1" applyAlignment="1">
      <alignment horizontal="left" vertical="distributed" wrapText="1"/>
    </xf>
    <xf numFmtId="0" fontId="12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2" fillId="38" borderId="0" xfId="0" applyFont="1" applyFill="1" applyAlignment="1">
      <alignment horizontal="right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 wrapText="1"/>
    </xf>
    <xf numFmtId="0" fontId="28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right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5" t="s">
        <v>358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">
      <c r="A2" s="135" t="s">
        <v>359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5">
      <c r="A3" s="135" t="s">
        <v>270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" customHeight="1">
      <c r="A4" s="136" t="s">
        <v>360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3.25" customHeight="1">
      <c r="A5" s="138" t="s">
        <v>55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27" customHeight="1">
      <c r="A6" s="139" t="s">
        <v>387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0" t="s">
        <v>54</v>
      </c>
      <c r="B787" s="140"/>
      <c r="C787" s="140"/>
      <c r="D787" s="140"/>
      <c r="E787" s="140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1"/>
      <c r="B788" s="141"/>
      <c r="C788" s="141"/>
      <c r="D788" s="141"/>
      <c r="E788" s="141"/>
      <c r="M788" s="10"/>
    </row>
    <row r="789" spans="1:26" s="6" customFormat="1" ht="18.75" customHeight="1">
      <c r="A789" s="142"/>
      <c r="B789" s="142"/>
      <c r="C789" s="142"/>
      <c r="D789" s="142"/>
      <c r="E789" s="142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37"/>
      <c r="B790" s="137"/>
      <c r="C790" s="137"/>
      <c r="D790" s="137"/>
      <c r="E790" s="137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2"/>
      <c r="B791" s="142"/>
      <c r="C791" s="142"/>
      <c r="D791" s="142"/>
      <c r="E791" s="142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37"/>
      <c r="B792" s="137"/>
      <c r="C792" s="137"/>
      <c r="D792" s="137"/>
      <c r="E792" s="137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4"/>
      <c r="B793" s="144"/>
      <c r="C793" s="143"/>
      <c r="D793" s="143"/>
      <c r="E793" s="143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5"/>
      <c r="B794" s="145"/>
      <c r="C794" s="143"/>
      <c r="D794" s="143"/>
      <c r="E794" s="143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3"/>
      <c r="B795" s="143"/>
      <c r="C795" s="143"/>
      <c r="D795" s="143"/>
      <c r="E795" s="143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6"/>
  <sheetViews>
    <sheetView tabSelected="1" view="pageBreakPreview" zoomScale="110" zoomScaleSheetLayoutView="110" zoomScalePageLayoutView="0" workbookViewId="0" topLeftCell="A1">
      <selection activeCell="B10" sqref="B10:L10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4.125" style="73" hidden="1" customWidth="1"/>
    <col min="8" max="8" width="14.00390625" style="73" customWidth="1"/>
    <col min="9" max="9" width="15.375" style="73" customWidth="1"/>
    <col min="10" max="10" width="15.00390625" style="73" hidden="1" customWidth="1"/>
    <col min="11" max="11" width="14.75390625" style="73" customWidth="1"/>
    <col min="12" max="12" width="15.00390625" style="73" customWidth="1"/>
    <col min="13" max="16384" width="9.125" style="73" customWidth="1"/>
  </cols>
  <sheetData>
    <row r="1" spans="3:12" ht="15" customHeight="1">
      <c r="C1" s="132"/>
      <c r="D1" s="132"/>
      <c r="E1" s="146"/>
      <c r="F1" s="146"/>
      <c r="G1" s="146"/>
      <c r="H1" s="146"/>
      <c r="I1" s="146"/>
      <c r="J1" s="146"/>
      <c r="K1" s="146"/>
      <c r="L1" s="146"/>
    </row>
    <row r="2" spans="3:12" ht="12.75" customHeight="1">
      <c r="C2" s="132"/>
      <c r="D2" s="132"/>
      <c r="E2" s="146"/>
      <c r="F2" s="146"/>
      <c r="G2" s="146"/>
      <c r="H2" s="146"/>
      <c r="I2" s="146"/>
      <c r="J2" s="146"/>
      <c r="K2" s="146"/>
      <c r="L2" s="146"/>
    </row>
    <row r="3" spans="3:12" ht="15" customHeight="1">
      <c r="C3" s="132"/>
      <c r="D3" s="132"/>
      <c r="E3" s="146"/>
      <c r="F3" s="146"/>
      <c r="G3" s="146"/>
      <c r="H3" s="146"/>
      <c r="I3" s="146"/>
      <c r="J3" s="146"/>
      <c r="K3" s="146"/>
      <c r="L3" s="146"/>
    </row>
    <row r="4" spans="3:12" ht="15" customHeight="1">
      <c r="C4" s="132"/>
      <c r="D4" s="132"/>
      <c r="E4" s="134" t="s">
        <v>1087</v>
      </c>
      <c r="F4" s="146"/>
      <c r="G4" s="146"/>
      <c r="H4" s="146"/>
      <c r="I4" s="146"/>
      <c r="J4" s="146"/>
      <c r="K4" s="146"/>
      <c r="L4" s="146"/>
    </row>
    <row r="5" spans="3:12" ht="14.25" customHeight="1">
      <c r="C5" s="132"/>
      <c r="D5" s="132"/>
      <c r="E5" s="150"/>
      <c r="F5" s="150"/>
      <c r="G5" s="150"/>
      <c r="H5" s="150"/>
      <c r="I5" s="150"/>
      <c r="J5" s="150"/>
      <c r="K5" s="150"/>
      <c r="L5" s="150"/>
    </row>
    <row r="6" spans="3:12" ht="12.75">
      <c r="C6" s="132"/>
      <c r="D6" s="132"/>
      <c r="E6" s="146" t="s">
        <v>1502</v>
      </c>
      <c r="F6" s="146"/>
      <c r="G6" s="146"/>
      <c r="H6" s="146"/>
      <c r="I6" s="146"/>
      <c r="J6" s="146"/>
      <c r="K6" s="146"/>
      <c r="L6" s="146"/>
    </row>
    <row r="7" spans="3:12" ht="12.75">
      <c r="C7" s="132"/>
      <c r="D7" s="132"/>
      <c r="E7" s="132"/>
      <c r="F7" s="132"/>
      <c r="G7" s="132"/>
      <c r="H7" s="146" t="s">
        <v>1287</v>
      </c>
      <c r="I7" s="146"/>
      <c r="J7" s="146"/>
      <c r="K7" s="146"/>
      <c r="L7" s="146"/>
    </row>
    <row r="8" spans="1:12" ht="15">
      <c r="A8" s="133"/>
      <c r="B8" s="132"/>
      <c r="C8" s="132"/>
      <c r="D8" s="146" t="s">
        <v>1452</v>
      </c>
      <c r="E8" s="146"/>
      <c r="F8" s="146"/>
      <c r="G8" s="146"/>
      <c r="H8" s="146"/>
      <c r="I8" s="146"/>
      <c r="J8" s="146"/>
      <c r="K8" s="146"/>
      <c r="L8" s="146"/>
    </row>
    <row r="9" spans="1:12" ht="15">
      <c r="A9" s="133"/>
      <c r="B9" s="132"/>
      <c r="C9" s="146" t="s">
        <v>1513</v>
      </c>
      <c r="D9" s="146"/>
      <c r="E9" s="146"/>
      <c r="F9" s="146"/>
      <c r="G9" s="146"/>
      <c r="H9" s="146"/>
      <c r="I9" s="146"/>
      <c r="J9" s="146"/>
      <c r="K9" s="146"/>
      <c r="L9" s="146"/>
    </row>
    <row r="10" spans="2:12" ht="51" customHeight="1">
      <c r="B10" s="151" t="s">
        <v>1453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2:15" ht="31.5">
      <c r="B11" s="77" t="s">
        <v>631</v>
      </c>
      <c r="C11" s="127" t="s">
        <v>633</v>
      </c>
      <c r="D11" s="127" t="s">
        <v>634</v>
      </c>
      <c r="E11" s="127" t="s">
        <v>635</v>
      </c>
      <c r="F11" s="127" t="s">
        <v>636</v>
      </c>
      <c r="G11" s="127" t="s">
        <v>1423</v>
      </c>
      <c r="H11" s="127" t="s">
        <v>1424</v>
      </c>
      <c r="I11" s="127" t="s">
        <v>1425</v>
      </c>
      <c r="J11" s="127" t="s">
        <v>1454</v>
      </c>
      <c r="K11" s="127" t="s">
        <v>1455</v>
      </c>
      <c r="L11" s="127" t="s">
        <v>1456</v>
      </c>
      <c r="M11" s="128"/>
      <c r="N11" s="128"/>
      <c r="O11" s="128"/>
    </row>
    <row r="12" spans="2:15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/>
      <c r="H12" s="75" t="s">
        <v>406</v>
      </c>
      <c r="I12" s="75" t="s">
        <v>56</v>
      </c>
      <c r="J12" s="75" t="s">
        <v>80</v>
      </c>
      <c r="K12" s="75" t="s">
        <v>392</v>
      </c>
      <c r="L12" s="75" t="s">
        <v>628</v>
      </c>
      <c r="M12" s="97"/>
      <c r="N12" s="97"/>
      <c r="O12" s="97"/>
    </row>
    <row r="13" spans="2:15" ht="12.75">
      <c r="B13" s="129" t="s">
        <v>952</v>
      </c>
      <c r="C13" s="80" t="s">
        <v>638</v>
      </c>
      <c r="D13" s="81"/>
      <c r="E13" s="81"/>
      <c r="F13" s="80"/>
      <c r="G13" s="82">
        <f>G37+G61+G97+G101+G105+G14+G23+G65</f>
        <v>53020041</v>
      </c>
      <c r="H13" s="82">
        <f>H37+H61+H97+H101+H105+H14+H23+H65</f>
        <v>0</v>
      </c>
      <c r="I13" s="82">
        <f>I37+I61+I97+I101+I105+I14+I23+I65</f>
        <v>53020041</v>
      </c>
      <c r="J13" s="82">
        <f>J37+J61+J97+J101+J105+J14+J23+J65</f>
        <v>52937741</v>
      </c>
      <c r="K13" s="82">
        <f>K37+K61+K97+K101+K105+K14+K23+K65</f>
        <v>-101472.75</v>
      </c>
      <c r="L13" s="82">
        <f aca="true" t="shared" si="0" ref="L13:L108">J13+K13</f>
        <v>52836268.25</v>
      </c>
      <c r="M13" s="89"/>
      <c r="N13" s="89"/>
      <c r="O13" s="89"/>
    </row>
    <row r="14" spans="2:12" ht="25.5">
      <c r="B14" s="129" t="s">
        <v>410</v>
      </c>
      <c r="C14" s="80" t="s">
        <v>638</v>
      </c>
      <c r="D14" s="81" t="s">
        <v>639</v>
      </c>
      <c r="E14" s="81"/>
      <c r="F14" s="80"/>
      <c r="G14" s="82">
        <f>G15</f>
        <v>1424830</v>
      </c>
      <c r="H14" s="82">
        <f>H15</f>
        <v>0</v>
      </c>
      <c r="I14" s="82">
        <f>I15</f>
        <v>1424830</v>
      </c>
      <c r="J14" s="82">
        <f>J15</f>
        <v>1424830</v>
      </c>
      <c r="K14" s="82">
        <f>K15</f>
        <v>0</v>
      </c>
      <c r="L14" s="82">
        <f aca="true" t="shared" si="1" ref="L14:L27">J14+K14</f>
        <v>1424830</v>
      </c>
    </row>
    <row r="15" spans="2:12" ht="12.75">
      <c r="B15" s="129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>G16+G17</f>
        <v>1424830</v>
      </c>
      <c r="H15" s="82">
        <f>H16+H17</f>
        <v>0</v>
      </c>
      <c r="I15" s="82">
        <f>I16+I17</f>
        <v>1424830</v>
      </c>
      <c r="J15" s="82">
        <f>J16+J17</f>
        <v>1424830</v>
      </c>
      <c r="K15" s="82">
        <f>K16+K17</f>
        <v>0</v>
      </c>
      <c r="L15" s="82">
        <f t="shared" si="1"/>
        <v>1424830</v>
      </c>
    </row>
    <row r="16" spans="2:12" ht="25.5" hidden="1">
      <c r="B16" s="129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G21</f>
        <v>0</v>
      </c>
      <c r="H16" s="82">
        <f>H21</f>
        <v>0</v>
      </c>
      <c r="I16" s="82">
        <f>I21</f>
        <v>0</v>
      </c>
      <c r="J16" s="82">
        <f>J21</f>
        <v>0</v>
      </c>
      <c r="K16" s="82">
        <f>K21</f>
        <v>0</v>
      </c>
      <c r="L16" s="82">
        <f t="shared" si="1"/>
        <v>0</v>
      </c>
    </row>
    <row r="17" spans="2:12" ht="24">
      <c r="B17" s="92" t="s">
        <v>1458</v>
      </c>
      <c r="C17" s="80" t="s">
        <v>638</v>
      </c>
      <c r="D17" s="81" t="s">
        <v>639</v>
      </c>
      <c r="E17" s="81" t="s">
        <v>1459</v>
      </c>
      <c r="F17" s="80"/>
      <c r="G17" s="82">
        <f aca="true" t="shared" si="2" ref="G17:K19">G18</f>
        <v>1424830</v>
      </c>
      <c r="H17" s="82">
        <f t="shared" si="2"/>
        <v>0</v>
      </c>
      <c r="I17" s="82">
        <f t="shared" si="2"/>
        <v>1424830</v>
      </c>
      <c r="J17" s="82">
        <f t="shared" si="2"/>
        <v>1424830</v>
      </c>
      <c r="K17" s="82">
        <f t="shared" si="2"/>
        <v>0</v>
      </c>
      <c r="L17" s="82">
        <f t="shared" si="1"/>
        <v>1424830</v>
      </c>
    </row>
    <row r="18" spans="2:12" ht="18.75" customHeight="1">
      <c r="B18" s="92" t="s">
        <v>1072</v>
      </c>
      <c r="C18" s="80" t="s">
        <v>638</v>
      </c>
      <c r="D18" s="81" t="s">
        <v>639</v>
      </c>
      <c r="E18" s="81" t="s">
        <v>1460</v>
      </c>
      <c r="F18" s="80"/>
      <c r="G18" s="82">
        <f t="shared" si="2"/>
        <v>1424830</v>
      </c>
      <c r="H18" s="82">
        <f t="shared" si="2"/>
        <v>0</v>
      </c>
      <c r="I18" s="82">
        <f t="shared" si="2"/>
        <v>1424830</v>
      </c>
      <c r="J18" s="82">
        <f t="shared" si="2"/>
        <v>1424830</v>
      </c>
      <c r="K18" s="82">
        <f t="shared" si="2"/>
        <v>0</v>
      </c>
      <c r="L18" s="82">
        <f t="shared" si="1"/>
        <v>1424830</v>
      </c>
    </row>
    <row r="19" spans="2:12" ht="12.75">
      <c r="B19" s="92" t="s">
        <v>621</v>
      </c>
      <c r="C19" s="80" t="s">
        <v>638</v>
      </c>
      <c r="D19" s="81" t="s">
        <v>639</v>
      </c>
      <c r="E19" s="81" t="s">
        <v>1461</v>
      </c>
      <c r="F19" s="80"/>
      <c r="G19" s="82">
        <f t="shared" si="2"/>
        <v>1424830</v>
      </c>
      <c r="H19" s="82">
        <f t="shared" si="2"/>
        <v>0</v>
      </c>
      <c r="I19" s="82">
        <f t="shared" si="2"/>
        <v>1424830</v>
      </c>
      <c r="J19" s="82">
        <f t="shared" si="2"/>
        <v>1424830</v>
      </c>
      <c r="K19" s="82">
        <f t="shared" si="2"/>
        <v>0</v>
      </c>
      <c r="L19" s="82">
        <f t="shared" si="1"/>
        <v>1424830</v>
      </c>
    </row>
    <row r="20" spans="2:12" ht="48">
      <c r="B20" s="92" t="s">
        <v>767</v>
      </c>
      <c r="C20" s="80" t="s">
        <v>638</v>
      </c>
      <c r="D20" s="81" t="s">
        <v>639</v>
      </c>
      <c r="E20" s="81" t="s">
        <v>1461</v>
      </c>
      <c r="F20" s="80" t="s">
        <v>735</v>
      </c>
      <c r="G20" s="82">
        <v>1424830</v>
      </c>
      <c r="H20" s="82">
        <v>0</v>
      </c>
      <c r="I20" s="82">
        <f>G20+H20</f>
        <v>1424830</v>
      </c>
      <c r="J20" s="82">
        <v>1424830</v>
      </c>
      <c r="K20" s="82">
        <v>0</v>
      </c>
      <c r="L20" s="82">
        <f>J20+K20</f>
        <v>1424830</v>
      </c>
    </row>
    <row r="21" spans="2:12" ht="12.75" hidden="1">
      <c r="B21" s="92" t="s">
        <v>621</v>
      </c>
      <c r="C21" s="80" t="s">
        <v>638</v>
      </c>
      <c r="D21" s="81" t="s">
        <v>639</v>
      </c>
      <c r="E21" s="81" t="s">
        <v>1341</v>
      </c>
      <c r="F21" s="80"/>
      <c r="G21" s="82">
        <f>G22</f>
        <v>0</v>
      </c>
      <c r="H21" s="82">
        <f>H22</f>
        <v>0</v>
      </c>
      <c r="I21" s="82">
        <f>I22</f>
        <v>0</v>
      </c>
      <c r="J21" s="82">
        <f>J22</f>
        <v>0</v>
      </c>
      <c r="K21" s="82">
        <f>K22</f>
        <v>0</v>
      </c>
      <c r="L21" s="82">
        <f t="shared" si="1"/>
        <v>0</v>
      </c>
    </row>
    <row r="22" spans="2:12" ht="48" hidden="1">
      <c r="B22" s="92" t="s">
        <v>767</v>
      </c>
      <c r="C22" s="80" t="s">
        <v>638</v>
      </c>
      <c r="D22" s="81" t="s">
        <v>639</v>
      </c>
      <c r="E22" s="81" t="s">
        <v>1341</v>
      </c>
      <c r="F22" s="80" t="s">
        <v>735</v>
      </c>
      <c r="G22" s="82">
        <v>0</v>
      </c>
      <c r="H22" s="82">
        <v>0</v>
      </c>
      <c r="I22" s="82">
        <f>G22+H22</f>
        <v>0</v>
      </c>
      <c r="J22" s="82">
        <v>0</v>
      </c>
      <c r="K22" s="82">
        <v>0</v>
      </c>
      <c r="L22" s="82">
        <f t="shared" si="1"/>
        <v>0</v>
      </c>
    </row>
    <row r="23" spans="2:12" ht="38.25">
      <c r="B23" s="129" t="s">
        <v>416</v>
      </c>
      <c r="C23" s="80" t="s">
        <v>638</v>
      </c>
      <c r="D23" s="81" t="s">
        <v>640</v>
      </c>
      <c r="E23" s="81"/>
      <c r="F23" s="80"/>
      <c r="G23" s="82">
        <f aca="true" t="shared" si="3" ref="G23:K24">G24</f>
        <v>974740</v>
      </c>
      <c r="H23" s="82">
        <f t="shared" si="3"/>
        <v>0</v>
      </c>
      <c r="I23" s="82">
        <f t="shared" si="3"/>
        <v>974740</v>
      </c>
      <c r="J23" s="82">
        <f t="shared" si="3"/>
        <v>974740</v>
      </c>
      <c r="K23" s="82">
        <f t="shared" si="3"/>
        <v>0</v>
      </c>
      <c r="L23" s="82">
        <f t="shared" si="1"/>
        <v>974740</v>
      </c>
    </row>
    <row r="24" spans="2:12" ht="12.75">
      <c r="B24" s="129" t="s">
        <v>809</v>
      </c>
      <c r="C24" s="80" t="s">
        <v>638</v>
      </c>
      <c r="D24" s="81" t="s">
        <v>640</v>
      </c>
      <c r="E24" s="81" t="s">
        <v>785</v>
      </c>
      <c r="F24" s="80"/>
      <c r="G24" s="82">
        <f t="shared" si="3"/>
        <v>974740</v>
      </c>
      <c r="H24" s="82">
        <f t="shared" si="3"/>
        <v>0</v>
      </c>
      <c r="I24" s="82">
        <f t="shared" si="3"/>
        <v>974740</v>
      </c>
      <c r="J24" s="82">
        <f t="shared" si="3"/>
        <v>974740</v>
      </c>
      <c r="K24" s="82">
        <f t="shared" si="3"/>
        <v>0</v>
      </c>
      <c r="L24" s="82">
        <f t="shared" si="1"/>
        <v>974740</v>
      </c>
    </row>
    <row r="25" spans="2:12" ht="25.5">
      <c r="B25" s="129" t="s">
        <v>1072</v>
      </c>
      <c r="C25" s="80" t="s">
        <v>638</v>
      </c>
      <c r="D25" s="81" t="s">
        <v>640</v>
      </c>
      <c r="E25" s="81" t="s">
        <v>786</v>
      </c>
      <c r="F25" s="80"/>
      <c r="G25" s="82">
        <f>G28+G35</f>
        <v>974740</v>
      </c>
      <c r="H25" s="82">
        <f>H28+H35</f>
        <v>0</v>
      </c>
      <c r="I25" s="82">
        <f>I28+I35</f>
        <v>974740</v>
      </c>
      <c r="J25" s="82">
        <f>J28+J35</f>
        <v>974740</v>
      </c>
      <c r="K25" s="82">
        <f>K28+K35</f>
        <v>0</v>
      </c>
      <c r="L25" s="82">
        <f t="shared" si="1"/>
        <v>974740</v>
      </c>
    </row>
    <row r="26" spans="2:12" ht="24">
      <c r="B26" s="92" t="s">
        <v>1458</v>
      </c>
      <c r="C26" s="80" t="s">
        <v>638</v>
      </c>
      <c r="D26" s="81" t="s">
        <v>640</v>
      </c>
      <c r="E26" s="81" t="s">
        <v>1459</v>
      </c>
      <c r="F26" s="80"/>
      <c r="G26" s="82">
        <f>G28+G35</f>
        <v>974740</v>
      </c>
      <c r="H26" s="82">
        <f>H28+H35</f>
        <v>0</v>
      </c>
      <c r="I26" s="82">
        <f>I28+I35</f>
        <v>974740</v>
      </c>
      <c r="J26" s="82">
        <f>J28+J35</f>
        <v>974740</v>
      </c>
      <c r="K26" s="82">
        <f>K28+K35</f>
        <v>0</v>
      </c>
      <c r="L26" s="82">
        <f t="shared" si="1"/>
        <v>974740</v>
      </c>
    </row>
    <row r="27" spans="2:12" ht="12.75">
      <c r="B27" s="92" t="s">
        <v>1072</v>
      </c>
      <c r="C27" s="80" t="s">
        <v>638</v>
      </c>
      <c r="D27" s="81" t="s">
        <v>640</v>
      </c>
      <c r="E27" s="81" t="s">
        <v>1460</v>
      </c>
      <c r="F27" s="80"/>
      <c r="G27" s="82">
        <f>G28+G35</f>
        <v>974740</v>
      </c>
      <c r="H27" s="82">
        <f>H28+H35</f>
        <v>0</v>
      </c>
      <c r="I27" s="82">
        <f>I28+I35</f>
        <v>974740</v>
      </c>
      <c r="J27" s="82">
        <f>J28+J35</f>
        <v>974740</v>
      </c>
      <c r="K27" s="82">
        <f>K28+K35</f>
        <v>0</v>
      </c>
      <c r="L27" s="82">
        <f t="shared" si="1"/>
        <v>974740</v>
      </c>
    </row>
    <row r="28" spans="2:15" ht="12.75">
      <c r="B28" s="92" t="s">
        <v>812</v>
      </c>
      <c r="C28" s="80" t="s">
        <v>638</v>
      </c>
      <c r="D28" s="81" t="s">
        <v>640</v>
      </c>
      <c r="E28" s="81" t="s">
        <v>1342</v>
      </c>
      <c r="F28" s="80"/>
      <c r="G28" s="82">
        <f>G29+G31</f>
        <v>974740</v>
      </c>
      <c r="H28" s="82">
        <f>H29+H31</f>
        <v>0</v>
      </c>
      <c r="I28" s="82">
        <f>I29+I31</f>
        <v>974740</v>
      </c>
      <c r="J28" s="82">
        <f>J29+J31</f>
        <v>974740</v>
      </c>
      <c r="K28" s="82">
        <f>K29+K31</f>
        <v>0</v>
      </c>
      <c r="L28" s="82">
        <f t="shared" si="0"/>
        <v>974740</v>
      </c>
      <c r="M28" s="89"/>
      <c r="N28" s="89"/>
      <c r="O28" s="89"/>
    </row>
    <row r="29" spans="2:15" ht="24">
      <c r="B29" s="92" t="s">
        <v>1131</v>
      </c>
      <c r="C29" s="80" t="s">
        <v>638</v>
      </c>
      <c r="D29" s="81" t="s">
        <v>640</v>
      </c>
      <c r="E29" s="81" t="s">
        <v>1345</v>
      </c>
      <c r="F29" s="80"/>
      <c r="G29" s="82">
        <f>G30</f>
        <v>568090</v>
      </c>
      <c r="H29" s="82">
        <f>H30</f>
        <v>0</v>
      </c>
      <c r="I29" s="82">
        <f>I30</f>
        <v>568090</v>
      </c>
      <c r="J29" s="82">
        <f>J30</f>
        <v>568090</v>
      </c>
      <c r="K29" s="82">
        <f>K30</f>
        <v>0</v>
      </c>
      <c r="L29" s="82">
        <f t="shared" si="0"/>
        <v>568090</v>
      </c>
      <c r="M29" s="89"/>
      <c r="N29" s="89"/>
      <c r="O29" s="89"/>
    </row>
    <row r="30" spans="2:15" ht="48">
      <c r="B30" s="92" t="s">
        <v>767</v>
      </c>
      <c r="C30" s="80" t="s">
        <v>638</v>
      </c>
      <c r="D30" s="81" t="s">
        <v>640</v>
      </c>
      <c r="E30" s="81" t="s">
        <v>1345</v>
      </c>
      <c r="F30" s="80" t="s">
        <v>735</v>
      </c>
      <c r="G30" s="82">
        <v>568090</v>
      </c>
      <c r="H30" s="82">
        <v>0</v>
      </c>
      <c r="I30" s="82">
        <f>G30+H30</f>
        <v>568090</v>
      </c>
      <c r="J30" s="82">
        <v>568090</v>
      </c>
      <c r="K30" s="82">
        <v>0</v>
      </c>
      <c r="L30" s="82">
        <f t="shared" si="0"/>
        <v>568090</v>
      </c>
      <c r="M30" s="89"/>
      <c r="N30" s="89"/>
      <c r="O30" s="89"/>
    </row>
    <row r="31" spans="2:15" ht="12.75">
      <c r="B31" s="92" t="s">
        <v>814</v>
      </c>
      <c r="C31" s="80" t="s">
        <v>638</v>
      </c>
      <c r="D31" s="81" t="s">
        <v>640</v>
      </c>
      <c r="E31" s="81" t="s">
        <v>1343</v>
      </c>
      <c r="F31" s="80"/>
      <c r="G31" s="82">
        <f>G32+G33+G34</f>
        <v>406650</v>
      </c>
      <c r="H31" s="82">
        <f>H32+H33+H34</f>
        <v>0</v>
      </c>
      <c r="I31" s="82">
        <f>I32+I33+I34</f>
        <v>406650</v>
      </c>
      <c r="J31" s="82">
        <f>J32+J33+J34</f>
        <v>406650</v>
      </c>
      <c r="K31" s="82">
        <f>K32+K33+K34</f>
        <v>0</v>
      </c>
      <c r="L31" s="82">
        <f t="shared" si="0"/>
        <v>406650</v>
      </c>
      <c r="M31" s="89"/>
      <c r="N31" s="89"/>
      <c r="O31" s="89"/>
    </row>
    <row r="32" spans="2:15" ht="48">
      <c r="B32" s="92" t="s">
        <v>767</v>
      </c>
      <c r="C32" s="80" t="s">
        <v>638</v>
      </c>
      <c r="D32" s="81" t="s">
        <v>640</v>
      </c>
      <c r="E32" s="81" t="s">
        <v>1343</v>
      </c>
      <c r="F32" s="80">
        <v>100</v>
      </c>
      <c r="G32" s="82">
        <v>406650</v>
      </c>
      <c r="H32" s="82">
        <v>0</v>
      </c>
      <c r="I32" s="82">
        <f>G32+H32</f>
        <v>406650</v>
      </c>
      <c r="J32" s="82">
        <v>406650</v>
      </c>
      <c r="K32" s="82">
        <v>0</v>
      </c>
      <c r="L32" s="82">
        <f t="shared" si="0"/>
        <v>406650</v>
      </c>
      <c r="M32" s="89"/>
      <c r="N32" s="89"/>
      <c r="O32" s="89"/>
    </row>
    <row r="33" spans="2:15" ht="24" hidden="1">
      <c r="B33" s="92" t="s">
        <v>768</v>
      </c>
      <c r="C33" s="80" t="s">
        <v>638</v>
      </c>
      <c r="D33" s="81" t="s">
        <v>640</v>
      </c>
      <c r="E33" s="81" t="s">
        <v>1343</v>
      </c>
      <c r="F33" s="80">
        <v>200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f t="shared" si="0"/>
        <v>0</v>
      </c>
      <c r="M33" s="89"/>
      <c r="N33" s="89"/>
      <c r="O33" s="89"/>
    </row>
    <row r="34" spans="2:15" ht="12.75" hidden="1">
      <c r="B34" s="92" t="s">
        <v>771</v>
      </c>
      <c r="C34" s="80" t="s">
        <v>638</v>
      </c>
      <c r="D34" s="81" t="s">
        <v>640</v>
      </c>
      <c r="E34" s="81" t="s">
        <v>1343</v>
      </c>
      <c r="F34" s="80" t="s">
        <v>970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f t="shared" si="0"/>
        <v>0</v>
      </c>
      <c r="M34" s="89"/>
      <c r="N34" s="89"/>
      <c r="O34" s="89"/>
    </row>
    <row r="35" spans="2:15" ht="12.75" hidden="1">
      <c r="B35" s="92" t="s">
        <v>420</v>
      </c>
      <c r="C35" s="80" t="s">
        <v>638</v>
      </c>
      <c r="D35" s="81" t="s">
        <v>640</v>
      </c>
      <c r="E35" s="81" t="s">
        <v>1344</v>
      </c>
      <c r="F35" s="80"/>
      <c r="G35" s="82">
        <f>G36</f>
        <v>0</v>
      </c>
      <c r="H35" s="82">
        <f>H36</f>
        <v>0</v>
      </c>
      <c r="I35" s="82">
        <f>I36</f>
        <v>0</v>
      </c>
      <c r="J35" s="82">
        <f>J36</f>
        <v>0</v>
      </c>
      <c r="K35" s="82">
        <f>K36</f>
        <v>0</v>
      </c>
      <c r="L35" s="82">
        <f t="shared" si="0"/>
        <v>0</v>
      </c>
      <c r="M35" s="89"/>
      <c r="N35" s="89"/>
      <c r="O35" s="89"/>
    </row>
    <row r="36" spans="2:15" ht="48" hidden="1">
      <c r="B36" s="92" t="s">
        <v>767</v>
      </c>
      <c r="C36" s="80" t="s">
        <v>638</v>
      </c>
      <c r="D36" s="81" t="s">
        <v>640</v>
      </c>
      <c r="E36" s="81" t="s">
        <v>1344</v>
      </c>
      <c r="F36" s="80">
        <v>100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f t="shared" si="0"/>
        <v>0</v>
      </c>
      <c r="M36" s="89"/>
      <c r="N36" s="89"/>
      <c r="O36" s="89"/>
    </row>
    <row r="37" spans="2:15" ht="38.25">
      <c r="B37" s="129" t="s">
        <v>422</v>
      </c>
      <c r="C37" s="80" t="s">
        <v>638</v>
      </c>
      <c r="D37" s="81" t="s">
        <v>641</v>
      </c>
      <c r="E37" s="81"/>
      <c r="F37" s="80"/>
      <c r="G37" s="82">
        <f>G38</f>
        <v>19446520</v>
      </c>
      <c r="H37" s="82">
        <f>H38</f>
        <v>0</v>
      </c>
      <c r="I37" s="82">
        <f>I38</f>
        <v>19446520</v>
      </c>
      <c r="J37" s="82">
        <f>J38</f>
        <v>19446520</v>
      </c>
      <c r="K37" s="82">
        <f>K38</f>
        <v>-101472.75</v>
      </c>
      <c r="L37" s="82">
        <f t="shared" si="0"/>
        <v>19345047.25</v>
      </c>
      <c r="M37" s="89"/>
      <c r="N37" s="89"/>
      <c r="O37" s="89"/>
    </row>
    <row r="38" spans="2:15" ht="12.75">
      <c r="B38" s="129" t="s">
        <v>809</v>
      </c>
      <c r="C38" s="80" t="s">
        <v>638</v>
      </c>
      <c r="D38" s="81" t="s">
        <v>641</v>
      </c>
      <c r="E38" s="81" t="s">
        <v>785</v>
      </c>
      <c r="F38" s="80"/>
      <c r="G38" s="82">
        <f>G39+G45+G48+G42</f>
        <v>19446520</v>
      </c>
      <c r="H38" s="82">
        <f>H39+H45+H48+H42</f>
        <v>0</v>
      </c>
      <c r="I38" s="82">
        <f>I39+I45+I48+I42</f>
        <v>19446520</v>
      </c>
      <c r="J38" s="82">
        <f>J39+J45+J48+J42</f>
        <v>19446520</v>
      </c>
      <c r="K38" s="82">
        <f>K39+K45+K48+K42</f>
        <v>-101472.75</v>
      </c>
      <c r="L38" s="82">
        <f t="shared" si="0"/>
        <v>19345047.25</v>
      </c>
      <c r="M38" s="89"/>
      <c r="N38" s="89"/>
      <c r="O38" s="89"/>
    </row>
    <row r="39" spans="2:15" ht="51" hidden="1">
      <c r="B39" s="129" t="s">
        <v>821</v>
      </c>
      <c r="C39" s="80" t="s">
        <v>638</v>
      </c>
      <c r="D39" s="81" t="s">
        <v>641</v>
      </c>
      <c r="E39" s="81" t="s">
        <v>655</v>
      </c>
      <c r="F39" s="80"/>
      <c r="G39" s="82">
        <f>G41+G40</f>
        <v>0</v>
      </c>
      <c r="H39" s="82">
        <f>H41+H40</f>
        <v>0</v>
      </c>
      <c r="I39" s="82">
        <f>I41+I40</f>
        <v>0</v>
      </c>
      <c r="J39" s="82">
        <f>J41+J40</f>
        <v>0</v>
      </c>
      <c r="K39" s="82">
        <f>K41+K40</f>
        <v>0</v>
      </c>
      <c r="L39" s="82">
        <f t="shared" si="0"/>
        <v>0</v>
      </c>
      <c r="M39" s="89"/>
      <c r="N39" s="89"/>
      <c r="O39" s="89"/>
    </row>
    <row r="40" spans="2:15" ht="51" hidden="1">
      <c r="B40" s="129" t="s">
        <v>767</v>
      </c>
      <c r="C40" s="80" t="s">
        <v>638</v>
      </c>
      <c r="D40" s="81" t="s">
        <v>641</v>
      </c>
      <c r="E40" s="81" t="s">
        <v>655</v>
      </c>
      <c r="F40" s="80" t="s">
        <v>735</v>
      </c>
      <c r="G40" s="82"/>
      <c r="H40" s="82"/>
      <c r="I40" s="82"/>
      <c r="J40" s="82"/>
      <c r="K40" s="82"/>
      <c r="L40" s="82">
        <f t="shared" si="0"/>
        <v>0</v>
      </c>
      <c r="M40" s="89"/>
      <c r="N40" s="89"/>
      <c r="O40" s="89"/>
    </row>
    <row r="41" spans="2:15" ht="25.5" hidden="1">
      <c r="B41" s="129" t="s">
        <v>768</v>
      </c>
      <c r="C41" s="80" t="s">
        <v>638</v>
      </c>
      <c r="D41" s="81" t="s">
        <v>641</v>
      </c>
      <c r="E41" s="81" t="s">
        <v>655</v>
      </c>
      <c r="F41" s="80">
        <v>200</v>
      </c>
      <c r="G41" s="82"/>
      <c r="H41" s="82"/>
      <c r="I41" s="82"/>
      <c r="J41" s="82"/>
      <c r="K41" s="82"/>
      <c r="L41" s="82">
        <f t="shared" si="0"/>
        <v>0</v>
      </c>
      <c r="M41" s="89"/>
      <c r="N41" s="89"/>
      <c r="O41" s="89"/>
    </row>
    <row r="42" spans="2:15" ht="38.25">
      <c r="B42" s="129" t="s">
        <v>988</v>
      </c>
      <c r="C42" s="80" t="s">
        <v>638</v>
      </c>
      <c r="D42" s="81" t="s">
        <v>641</v>
      </c>
      <c r="E42" s="81" t="s">
        <v>701</v>
      </c>
      <c r="F42" s="80"/>
      <c r="G42" s="82">
        <f>G43+G44</f>
        <v>104500</v>
      </c>
      <c r="H42" s="82">
        <f>H43+H44</f>
        <v>0</v>
      </c>
      <c r="I42" s="82">
        <f>I43+I44</f>
        <v>104500</v>
      </c>
      <c r="J42" s="82">
        <f>J43+J44</f>
        <v>104500</v>
      </c>
      <c r="K42" s="82">
        <f>K43+K44</f>
        <v>0</v>
      </c>
      <c r="L42" s="82">
        <f t="shared" si="0"/>
        <v>104500</v>
      </c>
      <c r="M42" s="89"/>
      <c r="N42" s="89"/>
      <c r="O42" s="89"/>
    </row>
    <row r="43" spans="2:15" ht="51">
      <c r="B43" s="129" t="s">
        <v>767</v>
      </c>
      <c r="C43" s="80" t="s">
        <v>638</v>
      </c>
      <c r="D43" s="81" t="s">
        <v>641</v>
      </c>
      <c r="E43" s="81" t="s">
        <v>701</v>
      </c>
      <c r="F43" s="80" t="s">
        <v>735</v>
      </c>
      <c r="G43" s="82">
        <v>104500</v>
      </c>
      <c r="H43" s="82">
        <v>0</v>
      </c>
      <c r="I43" s="82">
        <f>G43+H43</f>
        <v>104500</v>
      </c>
      <c r="J43" s="82">
        <v>104500</v>
      </c>
      <c r="K43" s="82">
        <v>0</v>
      </c>
      <c r="L43" s="82">
        <f>J43+K43</f>
        <v>104500</v>
      </c>
      <c r="M43" s="89"/>
      <c r="N43" s="89"/>
      <c r="O43" s="89"/>
    </row>
    <row r="44" spans="2:15" ht="25.5" hidden="1">
      <c r="B44" s="129" t="s">
        <v>768</v>
      </c>
      <c r="C44" s="80" t="s">
        <v>638</v>
      </c>
      <c r="D44" s="81" t="s">
        <v>641</v>
      </c>
      <c r="E44" s="81" t="s">
        <v>701</v>
      </c>
      <c r="F44" s="80" t="s">
        <v>974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f t="shared" si="0"/>
        <v>0</v>
      </c>
      <c r="M44" s="89"/>
      <c r="N44" s="89"/>
      <c r="O44" s="89"/>
    </row>
    <row r="45" spans="2:15" ht="38.25">
      <c r="B45" s="129" t="s">
        <v>622</v>
      </c>
      <c r="C45" s="80" t="s">
        <v>638</v>
      </c>
      <c r="D45" s="81" t="s">
        <v>641</v>
      </c>
      <c r="E45" s="81" t="s">
        <v>656</v>
      </c>
      <c r="F45" s="80"/>
      <c r="G45" s="82">
        <f>G46+G47</f>
        <v>1467000</v>
      </c>
      <c r="H45" s="82">
        <f>H46+H47</f>
        <v>0</v>
      </c>
      <c r="I45" s="82">
        <f>I46+I47</f>
        <v>1467000</v>
      </c>
      <c r="J45" s="82">
        <f>J46+J47</f>
        <v>1467000</v>
      </c>
      <c r="K45" s="82">
        <f>K46+K47</f>
        <v>0</v>
      </c>
      <c r="L45" s="82">
        <f t="shared" si="0"/>
        <v>1467000</v>
      </c>
      <c r="M45" s="89"/>
      <c r="N45" s="89"/>
      <c r="O45" s="89"/>
    </row>
    <row r="46" spans="2:15" ht="51">
      <c r="B46" s="129" t="s">
        <v>767</v>
      </c>
      <c r="C46" s="80" t="s">
        <v>638</v>
      </c>
      <c r="D46" s="81" t="s">
        <v>641</v>
      </c>
      <c r="E46" s="81" t="s">
        <v>656</v>
      </c>
      <c r="F46" s="80">
        <v>100</v>
      </c>
      <c r="G46" s="82">
        <v>1299480</v>
      </c>
      <c r="H46" s="82">
        <v>0</v>
      </c>
      <c r="I46" s="82">
        <f>G46+H46</f>
        <v>1299480</v>
      </c>
      <c r="J46" s="82">
        <v>1299480</v>
      </c>
      <c r="K46" s="82">
        <v>0</v>
      </c>
      <c r="L46" s="82">
        <f t="shared" si="0"/>
        <v>1299480</v>
      </c>
      <c r="M46" s="89"/>
      <c r="N46" s="89"/>
      <c r="O46" s="89"/>
    </row>
    <row r="47" spans="2:15" ht="25.5">
      <c r="B47" s="129" t="s">
        <v>768</v>
      </c>
      <c r="C47" s="80" t="s">
        <v>638</v>
      </c>
      <c r="D47" s="81" t="s">
        <v>641</v>
      </c>
      <c r="E47" s="81" t="s">
        <v>656</v>
      </c>
      <c r="F47" s="80">
        <v>200</v>
      </c>
      <c r="G47" s="82">
        <v>167520</v>
      </c>
      <c r="H47" s="82">
        <v>0</v>
      </c>
      <c r="I47" s="82">
        <f>G47+H47</f>
        <v>167520</v>
      </c>
      <c r="J47" s="82">
        <v>167520</v>
      </c>
      <c r="K47" s="82">
        <v>0</v>
      </c>
      <c r="L47" s="82">
        <f t="shared" si="0"/>
        <v>167520</v>
      </c>
      <c r="M47" s="89"/>
      <c r="N47" s="89"/>
      <c r="O47" s="89"/>
    </row>
    <row r="48" spans="2:15" ht="25.5">
      <c r="B48" s="129" t="s">
        <v>810</v>
      </c>
      <c r="C48" s="80" t="s">
        <v>638</v>
      </c>
      <c r="D48" s="81" t="s">
        <v>641</v>
      </c>
      <c r="E48" s="81" t="s">
        <v>784</v>
      </c>
      <c r="F48" s="80"/>
      <c r="G48" s="82">
        <f>G49+G54</f>
        <v>17875020</v>
      </c>
      <c r="H48" s="82">
        <f>H49+H54</f>
        <v>0</v>
      </c>
      <c r="I48" s="82">
        <f>I49+I54</f>
        <v>17875020</v>
      </c>
      <c r="J48" s="82">
        <f>J49+J54</f>
        <v>17875020</v>
      </c>
      <c r="K48" s="82">
        <f>K49+K54</f>
        <v>-101472.75</v>
      </c>
      <c r="L48" s="82">
        <f t="shared" si="0"/>
        <v>17773547.25</v>
      </c>
      <c r="M48" s="89"/>
      <c r="N48" s="89"/>
      <c r="O48" s="89"/>
    </row>
    <row r="49" spans="2:15" ht="25.5" hidden="1">
      <c r="B49" s="129" t="s">
        <v>624</v>
      </c>
      <c r="C49" s="80" t="s">
        <v>638</v>
      </c>
      <c r="D49" s="81" t="s">
        <v>641</v>
      </c>
      <c r="E49" s="81" t="s">
        <v>696</v>
      </c>
      <c r="F49" s="80"/>
      <c r="G49" s="82">
        <f>G50+G51</f>
        <v>0</v>
      </c>
      <c r="H49" s="82">
        <f>H50+H51</f>
        <v>0</v>
      </c>
      <c r="I49" s="82">
        <f>I50+I51</f>
        <v>0</v>
      </c>
      <c r="J49" s="82">
        <f>J50+J51</f>
        <v>0</v>
      </c>
      <c r="K49" s="82">
        <f>K50+K51</f>
        <v>0</v>
      </c>
      <c r="L49" s="82">
        <f t="shared" si="0"/>
        <v>0</v>
      </c>
      <c r="M49" s="89"/>
      <c r="N49" s="89"/>
      <c r="O49" s="89"/>
    </row>
    <row r="50" spans="2:15" ht="51" hidden="1">
      <c r="B50" s="129" t="s">
        <v>767</v>
      </c>
      <c r="C50" s="80" t="s">
        <v>638</v>
      </c>
      <c r="D50" s="81" t="s">
        <v>641</v>
      </c>
      <c r="E50" s="81" t="s">
        <v>696</v>
      </c>
      <c r="F50" s="80" t="s">
        <v>735</v>
      </c>
      <c r="G50" s="82">
        <v>0</v>
      </c>
      <c r="H50" s="82">
        <v>0</v>
      </c>
      <c r="I50" s="82">
        <v>0</v>
      </c>
      <c r="J50" s="82"/>
      <c r="K50" s="82"/>
      <c r="L50" s="82">
        <f t="shared" si="0"/>
        <v>0</v>
      </c>
      <c r="M50" s="89"/>
      <c r="N50" s="89"/>
      <c r="O50" s="89"/>
    </row>
    <row r="51" spans="2:15" ht="25.5" hidden="1">
      <c r="B51" s="129" t="s">
        <v>768</v>
      </c>
      <c r="C51" s="80" t="s">
        <v>638</v>
      </c>
      <c r="D51" s="81" t="s">
        <v>641</v>
      </c>
      <c r="E51" s="81" t="s">
        <v>696</v>
      </c>
      <c r="F51" s="80" t="s">
        <v>974</v>
      </c>
      <c r="G51" s="82">
        <v>0</v>
      </c>
      <c r="H51" s="82">
        <v>0</v>
      </c>
      <c r="I51" s="82">
        <v>0</v>
      </c>
      <c r="J51" s="82"/>
      <c r="K51" s="82"/>
      <c r="L51" s="82">
        <f t="shared" si="0"/>
        <v>0</v>
      </c>
      <c r="M51" s="89"/>
      <c r="N51" s="89"/>
      <c r="O51" s="89"/>
    </row>
    <row r="52" spans="2:15" ht="24">
      <c r="B52" s="92" t="s">
        <v>1458</v>
      </c>
      <c r="C52" s="80" t="s">
        <v>638</v>
      </c>
      <c r="D52" s="81" t="s">
        <v>641</v>
      </c>
      <c r="E52" s="81" t="s">
        <v>1459</v>
      </c>
      <c r="F52" s="80"/>
      <c r="G52" s="82">
        <f aca="true" t="shared" si="4" ref="G52:K53">G53</f>
        <v>17875020</v>
      </c>
      <c r="H52" s="82">
        <f t="shared" si="4"/>
        <v>0</v>
      </c>
      <c r="I52" s="82">
        <f t="shared" si="4"/>
        <v>17875020</v>
      </c>
      <c r="J52" s="82">
        <f t="shared" si="4"/>
        <v>17875020</v>
      </c>
      <c r="K52" s="82">
        <f t="shared" si="4"/>
        <v>-101472.75</v>
      </c>
      <c r="L52" s="82">
        <f t="shared" si="0"/>
        <v>17773547.25</v>
      </c>
      <c r="M52" s="89"/>
      <c r="N52" s="89"/>
      <c r="O52" s="89"/>
    </row>
    <row r="53" spans="2:15" ht="24">
      <c r="B53" s="92" t="s">
        <v>810</v>
      </c>
      <c r="C53" s="80" t="s">
        <v>638</v>
      </c>
      <c r="D53" s="81" t="s">
        <v>641</v>
      </c>
      <c r="E53" s="81" t="s">
        <v>1462</v>
      </c>
      <c r="F53" s="80"/>
      <c r="G53" s="82">
        <f t="shared" si="4"/>
        <v>17875020</v>
      </c>
      <c r="H53" s="82">
        <f t="shared" si="4"/>
        <v>0</v>
      </c>
      <c r="I53" s="82">
        <f t="shared" si="4"/>
        <v>17875020</v>
      </c>
      <c r="J53" s="82">
        <f t="shared" si="4"/>
        <v>17875020</v>
      </c>
      <c r="K53" s="82">
        <f t="shared" si="4"/>
        <v>-101472.75</v>
      </c>
      <c r="L53" s="82">
        <f t="shared" si="0"/>
        <v>17773547.25</v>
      </c>
      <c r="M53" s="89"/>
      <c r="N53" s="89"/>
      <c r="O53" s="89"/>
    </row>
    <row r="54" spans="2:15" ht="25.5">
      <c r="B54" s="129" t="s">
        <v>811</v>
      </c>
      <c r="C54" s="80" t="s">
        <v>638</v>
      </c>
      <c r="D54" s="81" t="s">
        <v>641</v>
      </c>
      <c r="E54" s="81" t="s">
        <v>1288</v>
      </c>
      <c r="F54" s="80"/>
      <c r="G54" s="82">
        <f>G55+G57</f>
        <v>17875020</v>
      </c>
      <c r="H54" s="82">
        <f>H55+H57</f>
        <v>0</v>
      </c>
      <c r="I54" s="82">
        <f>I55+I57</f>
        <v>17875020</v>
      </c>
      <c r="J54" s="82">
        <f>J55+J57</f>
        <v>17875020</v>
      </c>
      <c r="K54" s="82">
        <f>K55+K57</f>
        <v>-101472.75</v>
      </c>
      <c r="L54" s="82">
        <f aca="true" t="shared" si="5" ref="L54:L75">J54+K54</f>
        <v>17773547.25</v>
      </c>
      <c r="M54" s="89"/>
      <c r="N54" s="89"/>
      <c r="O54" s="89"/>
    </row>
    <row r="55" spans="2:15" ht="25.5">
      <c r="B55" s="129" t="s">
        <v>813</v>
      </c>
      <c r="C55" s="80" t="s">
        <v>638</v>
      </c>
      <c r="D55" s="81" t="s">
        <v>641</v>
      </c>
      <c r="E55" s="81" t="s">
        <v>1289</v>
      </c>
      <c r="F55" s="80"/>
      <c r="G55" s="82">
        <f>G56</f>
        <v>15662020</v>
      </c>
      <c r="H55" s="82">
        <f>H56</f>
        <v>0</v>
      </c>
      <c r="I55" s="82">
        <f>I56</f>
        <v>15662020</v>
      </c>
      <c r="J55" s="82">
        <f>J56</f>
        <v>15662020</v>
      </c>
      <c r="K55" s="82">
        <f>K56</f>
        <v>-101472.75</v>
      </c>
      <c r="L55" s="82">
        <f t="shared" si="5"/>
        <v>15560547.25</v>
      </c>
      <c r="M55" s="89"/>
      <c r="N55" s="89"/>
      <c r="O55" s="89"/>
    </row>
    <row r="56" spans="2:15" ht="51">
      <c r="B56" s="129" t="s">
        <v>767</v>
      </c>
      <c r="C56" s="80" t="s">
        <v>638</v>
      </c>
      <c r="D56" s="81" t="s">
        <v>641</v>
      </c>
      <c r="E56" s="81" t="s">
        <v>1289</v>
      </c>
      <c r="F56" s="80">
        <v>100</v>
      </c>
      <c r="G56" s="82">
        <v>15662020</v>
      </c>
      <c r="H56" s="82">
        <v>0</v>
      </c>
      <c r="I56" s="82">
        <f>G56+H56</f>
        <v>15662020</v>
      </c>
      <c r="J56" s="82">
        <v>15662020</v>
      </c>
      <c r="K56" s="82">
        <v>-101472.75</v>
      </c>
      <c r="L56" s="82">
        <f t="shared" si="5"/>
        <v>15560547.25</v>
      </c>
      <c r="M56" s="89"/>
      <c r="N56" s="89"/>
      <c r="O56" s="89"/>
    </row>
    <row r="57" spans="2:15" ht="25.5">
      <c r="B57" s="129" t="s">
        <v>815</v>
      </c>
      <c r="C57" s="80" t="s">
        <v>638</v>
      </c>
      <c r="D57" s="81" t="s">
        <v>641</v>
      </c>
      <c r="E57" s="81" t="s">
        <v>1290</v>
      </c>
      <c r="F57" s="80"/>
      <c r="G57" s="82">
        <f>G58+G59+G60</f>
        <v>2213000</v>
      </c>
      <c r="H57" s="82">
        <f>H58+H59+H60</f>
        <v>0</v>
      </c>
      <c r="I57" s="82">
        <f>I58+I59+I60</f>
        <v>2213000</v>
      </c>
      <c r="J57" s="82">
        <f>J58+J59+J60</f>
        <v>2213000</v>
      </c>
      <c r="K57" s="82">
        <f>K58+K59+K60</f>
        <v>0</v>
      </c>
      <c r="L57" s="82">
        <f t="shared" si="5"/>
        <v>2213000</v>
      </c>
      <c r="M57" s="89"/>
      <c r="N57" s="89"/>
      <c r="O57" s="89"/>
    </row>
    <row r="58" spans="2:15" ht="51">
      <c r="B58" s="129" t="s">
        <v>767</v>
      </c>
      <c r="C58" s="80" t="s">
        <v>638</v>
      </c>
      <c r="D58" s="81" t="s">
        <v>641</v>
      </c>
      <c r="E58" s="81" t="s">
        <v>1290</v>
      </c>
      <c r="F58" s="80">
        <v>100</v>
      </c>
      <c r="G58" s="82">
        <v>1878000</v>
      </c>
      <c r="H58" s="82">
        <v>0</v>
      </c>
      <c r="I58" s="82">
        <f>G58+H58</f>
        <v>1878000</v>
      </c>
      <c r="J58" s="82">
        <v>1878000</v>
      </c>
      <c r="K58" s="82">
        <v>0</v>
      </c>
      <c r="L58" s="82">
        <f t="shared" si="5"/>
        <v>1878000</v>
      </c>
      <c r="M58" s="89"/>
      <c r="N58" s="89"/>
      <c r="O58" s="89"/>
    </row>
    <row r="59" spans="2:15" ht="24" hidden="1">
      <c r="B59" s="92" t="s">
        <v>768</v>
      </c>
      <c r="C59" s="80" t="s">
        <v>638</v>
      </c>
      <c r="D59" s="81" t="s">
        <v>641</v>
      </c>
      <c r="E59" s="81" t="s">
        <v>1290</v>
      </c>
      <c r="F59" s="80">
        <v>200</v>
      </c>
      <c r="G59" s="82">
        <v>0</v>
      </c>
      <c r="H59" s="82">
        <v>0</v>
      </c>
      <c r="I59" s="82">
        <f>G59+H59</f>
        <v>0</v>
      </c>
      <c r="J59" s="82">
        <v>0</v>
      </c>
      <c r="K59" s="82">
        <v>0</v>
      </c>
      <c r="L59" s="82">
        <f t="shared" si="5"/>
        <v>0</v>
      </c>
      <c r="M59" s="89"/>
      <c r="N59" s="89"/>
      <c r="O59" s="89"/>
    </row>
    <row r="60" spans="2:15" ht="12.75">
      <c r="B60" s="92" t="s">
        <v>771</v>
      </c>
      <c r="C60" s="80" t="s">
        <v>638</v>
      </c>
      <c r="D60" s="81" t="s">
        <v>641</v>
      </c>
      <c r="E60" s="81" t="s">
        <v>1290</v>
      </c>
      <c r="F60" s="80">
        <v>800</v>
      </c>
      <c r="G60" s="82">
        <v>335000</v>
      </c>
      <c r="H60" s="82">
        <v>0</v>
      </c>
      <c r="I60" s="82">
        <f>G60+H60</f>
        <v>335000</v>
      </c>
      <c r="J60" s="82">
        <v>335000</v>
      </c>
      <c r="K60" s="82">
        <v>0</v>
      </c>
      <c r="L60" s="82">
        <f t="shared" si="5"/>
        <v>335000</v>
      </c>
      <c r="M60" s="89"/>
      <c r="N60" s="89"/>
      <c r="O60" s="89"/>
    </row>
    <row r="61" spans="2:15" ht="12.75">
      <c r="B61" s="129" t="s">
        <v>284</v>
      </c>
      <c r="C61" s="80" t="s">
        <v>638</v>
      </c>
      <c r="D61" s="81" t="s">
        <v>647</v>
      </c>
      <c r="E61" s="81"/>
      <c r="F61" s="80"/>
      <c r="G61" s="82">
        <f>G63</f>
        <v>86500</v>
      </c>
      <c r="H61" s="82">
        <f>H63</f>
        <v>0</v>
      </c>
      <c r="I61" s="82">
        <f>I63</f>
        <v>86500</v>
      </c>
      <c r="J61" s="82">
        <f>J63</f>
        <v>4200</v>
      </c>
      <c r="K61" s="82">
        <f>K63</f>
        <v>0</v>
      </c>
      <c r="L61" s="82">
        <f t="shared" si="5"/>
        <v>4200</v>
      </c>
      <c r="M61" s="89"/>
      <c r="N61" s="89"/>
      <c r="O61" s="89"/>
    </row>
    <row r="62" spans="2:15" ht="12.75">
      <c r="B62" s="129" t="s">
        <v>809</v>
      </c>
      <c r="C62" s="80" t="s">
        <v>638</v>
      </c>
      <c r="D62" s="81" t="s">
        <v>647</v>
      </c>
      <c r="E62" s="81" t="s">
        <v>785</v>
      </c>
      <c r="F62" s="80"/>
      <c r="G62" s="82">
        <f aca="true" t="shared" si="6" ref="G62:K63">G63</f>
        <v>86500</v>
      </c>
      <c r="H62" s="82">
        <f t="shared" si="6"/>
        <v>0</v>
      </c>
      <c r="I62" s="82">
        <f t="shared" si="6"/>
        <v>86500</v>
      </c>
      <c r="J62" s="82">
        <f t="shared" si="6"/>
        <v>4200</v>
      </c>
      <c r="K62" s="82">
        <f t="shared" si="6"/>
        <v>0</v>
      </c>
      <c r="L62" s="82">
        <f t="shared" si="5"/>
        <v>4200</v>
      </c>
      <c r="M62" s="89"/>
      <c r="N62" s="89"/>
      <c r="O62" s="89"/>
    </row>
    <row r="63" spans="2:15" ht="38.25">
      <c r="B63" s="129" t="s">
        <v>818</v>
      </c>
      <c r="C63" s="80" t="s">
        <v>638</v>
      </c>
      <c r="D63" s="81" t="s">
        <v>647</v>
      </c>
      <c r="E63" s="81" t="s">
        <v>660</v>
      </c>
      <c r="F63" s="80"/>
      <c r="G63" s="82">
        <f t="shared" si="6"/>
        <v>86500</v>
      </c>
      <c r="H63" s="82">
        <f t="shared" si="6"/>
        <v>0</v>
      </c>
      <c r="I63" s="82">
        <f t="shared" si="6"/>
        <v>86500</v>
      </c>
      <c r="J63" s="82">
        <f t="shared" si="6"/>
        <v>4200</v>
      </c>
      <c r="K63" s="82">
        <f t="shared" si="6"/>
        <v>0</v>
      </c>
      <c r="L63" s="82">
        <f t="shared" si="5"/>
        <v>4200</v>
      </c>
      <c r="M63" s="89"/>
      <c r="N63" s="89"/>
      <c r="O63" s="89"/>
    </row>
    <row r="64" spans="2:15" ht="25.5">
      <c r="B64" s="129" t="s">
        <v>768</v>
      </c>
      <c r="C64" s="80" t="s">
        <v>638</v>
      </c>
      <c r="D64" s="81" t="s">
        <v>647</v>
      </c>
      <c r="E64" s="81" t="s">
        <v>660</v>
      </c>
      <c r="F64" s="80">
        <v>200</v>
      </c>
      <c r="G64" s="82">
        <v>86500</v>
      </c>
      <c r="H64" s="82">
        <v>0</v>
      </c>
      <c r="I64" s="82">
        <f>G64+H64</f>
        <v>86500</v>
      </c>
      <c r="J64" s="82">
        <v>4200</v>
      </c>
      <c r="K64" s="82">
        <v>0</v>
      </c>
      <c r="L64" s="82">
        <f t="shared" si="5"/>
        <v>4200</v>
      </c>
      <c r="M64" s="89"/>
      <c r="N64" s="89"/>
      <c r="O64" s="89"/>
    </row>
    <row r="65" spans="2:15" ht="38.25">
      <c r="B65" s="129" t="s">
        <v>570</v>
      </c>
      <c r="C65" s="80" t="s">
        <v>638</v>
      </c>
      <c r="D65" s="81" t="s">
        <v>642</v>
      </c>
      <c r="E65" s="81"/>
      <c r="F65" s="80"/>
      <c r="G65" s="82">
        <f>G66+G69+G87</f>
        <v>8339770</v>
      </c>
      <c r="H65" s="82">
        <f>H66+H69+H87</f>
        <v>0</v>
      </c>
      <c r="I65" s="82">
        <f>I66+I69+I87</f>
        <v>8339770</v>
      </c>
      <c r="J65" s="82">
        <f>J66+J69+J87</f>
        <v>8339770</v>
      </c>
      <c r="K65" s="82">
        <f>K66+K69+K87</f>
        <v>0</v>
      </c>
      <c r="L65" s="82">
        <f t="shared" si="5"/>
        <v>8339770</v>
      </c>
      <c r="M65" s="89"/>
      <c r="N65" s="89"/>
      <c r="O65" s="89"/>
    </row>
    <row r="66" spans="2:12" ht="25.5" hidden="1">
      <c r="B66" s="129" t="s">
        <v>909</v>
      </c>
      <c r="C66" s="80" t="s">
        <v>638</v>
      </c>
      <c r="D66" s="81" t="s">
        <v>642</v>
      </c>
      <c r="E66" s="81" t="s">
        <v>763</v>
      </c>
      <c r="F66" s="80"/>
      <c r="G66" s="82">
        <f aca="true" t="shared" si="7" ref="G66:K67">G67</f>
        <v>0</v>
      </c>
      <c r="H66" s="82">
        <f t="shared" si="7"/>
        <v>0</v>
      </c>
      <c r="I66" s="82">
        <f t="shared" si="7"/>
        <v>0</v>
      </c>
      <c r="J66" s="82">
        <f t="shared" si="7"/>
        <v>0</v>
      </c>
      <c r="K66" s="82">
        <f t="shared" si="7"/>
        <v>0</v>
      </c>
      <c r="L66" s="82">
        <f t="shared" si="5"/>
        <v>0</v>
      </c>
    </row>
    <row r="67" spans="2:12" ht="25.5" hidden="1">
      <c r="B67" s="129" t="s">
        <v>910</v>
      </c>
      <c r="C67" s="80" t="s">
        <v>638</v>
      </c>
      <c r="D67" s="81" t="s">
        <v>642</v>
      </c>
      <c r="E67" s="81" t="s">
        <v>726</v>
      </c>
      <c r="F67" s="80"/>
      <c r="G67" s="82">
        <f t="shared" si="7"/>
        <v>0</v>
      </c>
      <c r="H67" s="82">
        <f t="shared" si="7"/>
        <v>0</v>
      </c>
      <c r="I67" s="82">
        <f t="shared" si="7"/>
        <v>0</v>
      </c>
      <c r="J67" s="82">
        <f t="shared" si="7"/>
        <v>0</v>
      </c>
      <c r="K67" s="82">
        <f t="shared" si="7"/>
        <v>0</v>
      </c>
      <c r="L67" s="82">
        <f t="shared" si="5"/>
        <v>0</v>
      </c>
    </row>
    <row r="68" spans="1:12" ht="25.5" hidden="1">
      <c r="A68" s="85"/>
      <c r="B68" s="129" t="s">
        <v>768</v>
      </c>
      <c r="C68" s="80" t="s">
        <v>638</v>
      </c>
      <c r="D68" s="81" t="s">
        <v>642</v>
      </c>
      <c r="E68" s="81" t="s">
        <v>726</v>
      </c>
      <c r="F68" s="80">
        <v>200</v>
      </c>
      <c r="G68" s="82"/>
      <c r="H68" s="82"/>
      <c r="I68" s="82"/>
      <c r="J68" s="82"/>
      <c r="K68" s="82"/>
      <c r="L68" s="82">
        <f t="shared" si="5"/>
        <v>0</v>
      </c>
    </row>
    <row r="69" spans="1:12" ht="24">
      <c r="A69" s="85"/>
      <c r="B69" s="92" t="s">
        <v>1393</v>
      </c>
      <c r="C69" s="80" t="s">
        <v>638</v>
      </c>
      <c r="D69" s="81" t="s">
        <v>642</v>
      </c>
      <c r="E69" s="81" t="s">
        <v>1209</v>
      </c>
      <c r="F69" s="80"/>
      <c r="G69" s="82">
        <f>G76+G70</f>
        <v>6961480</v>
      </c>
      <c r="H69" s="82">
        <f>H76+H70</f>
        <v>0</v>
      </c>
      <c r="I69" s="82">
        <f>I76+I70</f>
        <v>6961480</v>
      </c>
      <c r="J69" s="82">
        <f>J76+J70</f>
        <v>6961480</v>
      </c>
      <c r="K69" s="82">
        <f>K76+K70</f>
        <v>0</v>
      </c>
      <c r="L69" s="82">
        <f t="shared" si="5"/>
        <v>6961480</v>
      </c>
    </row>
    <row r="70" spans="1:12" ht="24">
      <c r="A70" s="85"/>
      <c r="B70" s="92" t="s">
        <v>1283</v>
      </c>
      <c r="C70" s="80" t="s">
        <v>638</v>
      </c>
      <c r="D70" s="81" t="s">
        <v>642</v>
      </c>
      <c r="E70" s="81" t="s">
        <v>1212</v>
      </c>
      <c r="F70" s="80"/>
      <c r="G70" s="82">
        <f aca="true" t="shared" si="8" ref="G70:K71">G71</f>
        <v>900</v>
      </c>
      <c r="H70" s="82">
        <f t="shared" si="8"/>
        <v>0</v>
      </c>
      <c r="I70" s="82">
        <f t="shared" si="8"/>
        <v>900</v>
      </c>
      <c r="J70" s="82">
        <f t="shared" si="8"/>
        <v>900</v>
      </c>
      <c r="K70" s="82">
        <f t="shared" si="8"/>
        <v>0</v>
      </c>
      <c r="L70" s="82">
        <f t="shared" si="5"/>
        <v>900</v>
      </c>
    </row>
    <row r="71" spans="1:12" ht="24">
      <c r="A71" s="85"/>
      <c r="B71" s="92" t="s">
        <v>1463</v>
      </c>
      <c r="C71" s="80" t="s">
        <v>638</v>
      </c>
      <c r="D71" s="81" t="s">
        <v>642</v>
      </c>
      <c r="E71" s="81" t="s">
        <v>1464</v>
      </c>
      <c r="F71" s="80"/>
      <c r="G71" s="82">
        <f t="shared" si="8"/>
        <v>900</v>
      </c>
      <c r="H71" s="82">
        <f t="shared" si="8"/>
        <v>0</v>
      </c>
      <c r="I71" s="82">
        <f t="shared" si="8"/>
        <v>900</v>
      </c>
      <c r="J71" s="82">
        <f t="shared" si="8"/>
        <v>900</v>
      </c>
      <c r="K71" s="82">
        <f t="shared" si="8"/>
        <v>0</v>
      </c>
      <c r="L71" s="82">
        <f t="shared" si="5"/>
        <v>900</v>
      </c>
    </row>
    <row r="72" spans="1:12" ht="12.75">
      <c r="A72" s="85"/>
      <c r="B72" s="92" t="s">
        <v>1465</v>
      </c>
      <c r="C72" s="80" t="s">
        <v>638</v>
      </c>
      <c r="D72" s="81" t="s">
        <v>642</v>
      </c>
      <c r="E72" s="81" t="s">
        <v>1466</v>
      </c>
      <c r="F72" s="80"/>
      <c r="G72" s="82">
        <f>G73+G75</f>
        <v>900</v>
      </c>
      <c r="H72" s="82">
        <f>H73+H75</f>
        <v>0</v>
      </c>
      <c r="I72" s="82">
        <f>I73+I75</f>
        <v>900</v>
      </c>
      <c r="J72" s="82">
        <f>J73+J75</f>
        <v>900</v>
      </c>
      <c r="K72" s="82">
        <f>K73+K75</f>
        <v>0</v>
      </c>
      <c r="L72" s="82">
        <f t="shared" si="5"/>
        <v>900</v>
      </c>
    </row>
    <row r="73" spans="1:12" ht="24">
      <c r="A73" s="85"/>
      <c r="B73" s="92" t="s">
        <v>768</v>
      </c>
      <c r="C73" s="80" t="s">
        <v>638</v>
      </c>
      <c r="D73" s="81" t="s">
        <v>642</v>
      </c>
      <c r="E73" s="81" t="s">
        <v>1466</v>
      </c>
      <c r="F73" s="80" t="s">
        <v>974</v>
      </c>
      <c r="G73" s="82">
        <v>900</v>
      </c>
      <c r="H73" s="82">
        <v>-900</v>
      </c>
      <c r="I73" s="82">
        <f>G73+H73</f>
        <v>0</v>
      </c>
      <c r="J73" s="82">
        <v>900</v>
      </c>
      <c r="K73" s="82">
        <v>-900</v>
      </c>
      <c r="L73" s="82">
        <f t="shared" si="5"/>
        <v>0</v>
      </c>
    </row>
    <row r="74" spans="1:12" ht="30" customHeight="1">
      <c r="A74" s="85"/>
      <c r="B74" s="92" t="s">
        <v>1505</v>
      </c>
      <c r="C74" s="80" t="s">
        <v>638</v>
      </c>
      <c r="D74" s="81" t="s">
        <v>642</v>
      </c>
      <c r="E74" s="81" t="s">
        <v>1504</v>
      </c>
      <c r="F74" s="80"/>
      <c r="G74" s="82">
        <f>G75</f>
        <v>0</v>
      </c>
      <c r="H74" s="82">
        <f>H75</f>
        <v>900</v>
      </c>
      <c r="I74" s="82">
        <f>I75</f>
        <v>900</v>
      </c>
      <c r="J74" s="82">
        <f>J75</f>
        <v>0</v>
      </c>
      <c r="K74" s="82">
        <f>K75</f>
        <v>900</v>
      </c>
      <c r="L74" s="82">
        <f t="shared" si="5"/>
        <v>900</v>
      </c>
    </row>
    <row r="75" spans="1:12" ht="24">
      <c r="A75" s="85"/>
      <c r="B75" s="92" t="s">
        <v>768</v>
      </c>
      <c r="C75" s="80" t="s">
        <v>638</v>
      </c>
      <c r="D75" s="81" t="s">
        <v>642</v>
      </c>
      <c r="E75" s="81" t="s">
        <v>1504</v>
      </c>
      <c r="F75" s="80" t="s">
        <v>974</v>
      </c>
      <c r="G75" s="82"/>
      <c r="H75" s="82">
        <v>900</v>
      </c>
      <c r="I75" s="82">
        <f>G75+H75</f>
        <v>900</v>
      </c>
      <c r="J75" s="82"/>
      <c r="K75" s="82">
        <v>900</v>
      </c>
      <c r="L75" s="82">
        <f t="shared" si="5"/>
        <v>900</v>
      </c>
    </row>
    <row r="76" spans="2:15" ht="36">
      <c r="B76" s="92" t="s">
        <v>1392</v>
      </c>
      <c r="C76" s="80" t="s">
        <v>638</v>
      </c>
      <c r="D76" s="81" t="s">
        <v>642</v>
      </c>
      <c r="E76" s="81" t="s">
        <v>1210</v>
      </c>
      <c r="F76" s="80"/>
      <c r="G76" s="82">
        <f>G77+G81+G83</f>
        <v>6960580</v>
      </c>
      <c r="H76" s="82">
        <f>H77+H81+H83</f>
        <v>0</v>
      </c>
      <c r="I76" s="82">
        <f>I77+I81+I83</f>
        <v>6960580</v>
      </c>
      <c r="J76" s="82">
        <f>J77+J81+J83</f>
        <v>6960580</v>
      </c>
      <c r="K76" s="82">
        <f>K77+K81+K83</f>
        <v>0</v>
      </c>
      <c r="L76" s="82">
        <f t="shared" si="0"/>
        <v>6960580</v>
      </c>
      <c r="M76" s="89"/>
      <c r="N76" s="89"/>
      <c r="O76" s="89"/>
    </row>
    <row r="77" spans="2:15" ht="36" hidden="1">
      <c r="B77" s="92" t="s">
        <v>1282</v>
      </c>
      <c r="C77" s="80" t="s">
        <v>638</v>
      </c>
      <c r="D77" s="81" t="s">
        <v>642</v>
      </c>
      <c r="E77" s="81" t="s">
        <v>1211</v>
      </c>
      <c r="F77" s="80"/>
      <c r="G77" s="82">
        <f>G78</f>
        <v>0</v>
      </c>
      <c r="H77" s="82">
        <f>H78</f>
        <v>0</v>
      </c>
      <c r="I77" s="82">
        <f>I78</f>
        <v>0</v>
      </c>
      <c r="J77" s="82">
        <f>J78</f>
        <v>0</v>
      </c>
      <c r="K77" s="82">
        <f>K78</f>
        <v>0</v>
      </c>
      <c r="L77" s="82">
        <f t="shared" si="0"/>
        <v>0</v>
      </c>
      <c r="M77" s="89"/>
      <c r="N77" s="89"/>
      <c r="O77" s="89"/>
    </row>
    <row r="78" spans="2:15" ht="24" hidden="1">
      <c r="B78" s="92" t="s">
        <v>768</v>
      </c>
      <c r="C78" s="80" t="s">
        <v>638</v>
      </c>
      <c r="D78" s="81" t="s">
        <v>642</v>
      </c>
      <c r="E78" s="81" t="s">
        <v>1211</v>
      </c>
      <c r="F78" s="80" t="s">
        <v>974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f t="shared" si="0"/>
        <v>0</v>
      </c>
      <c r="M78" s="89"/>
      <c r="N78" s="89"/>
      <c r="O78" s="89"/>
    </row>
    <row r="79" spans="2:15" ht="36">
      <c r="B79" s="92" t="s">
        <v>1282</v>
      </c>
      <c r="C79" s="80" t="s">
        <v>638</v>
      </c>
      <c r="D79" s="81" t="s">
        <v>642</v>
      </c>
      <c r="E79" s="81" t="s">
        <v>1440</v>
      </c>
      <c r="F79" s="80"/>
      <c r="G79" s="82">
        <f>G81+G83</f>
        <v>6960580</v>
      </c>
      <c r="H79" s="82">
        <f>H81+H83</f>
        <v>0</v>
      </c>
      <c r="I79" s="82">
        <f>I81+I83</f>
        <v>6960580</v>
      </c>
      <c r="J79" s="82">
        <f>J81+J83</f>
        <v>6960580</v>
      </c>
      <c r="K79" s="82">
        <f>K81+K83</f>
        <v>0</v>
      </c>
      <c r="L79" s="82">
        <f t="shared" si="0"/>
        <v>6960580</v>
      </c>
      <c r="M79" s="89"/>
      <c r="N79" s="89"/>
      <c r="O79" s="89"/>
    </row>
    <row r="80" spans="2:15" ht="24">
      <c r="B80" s="92" t="s">
        <v>1467</v>
      </c>
      <c r="C80" s="80" t="s">
        <v>638</v>
      </c>
      <c r="D80" s="81" t="s">
        <v>642</v>
      </c>
      <c r="E80" s="81" t="s">
        <v>1468</v>
      </c>
      <c r="F80" s="80"/>
      <c r="G80" s="82">
        <f>G81+G83</f>
        <v>6960580</v>
      </c>
      <c r="H80" s="82">
        <f>H81+H83</f>
        <v>0</v>
      </c>
      <c r="I80" s="82">
        <f>I81+I83</f>
        <v>6960580</v>
      </c>
      <c r="J80" s="82">
        <f>J81+J83</f>
        <v>6960580</v>
      </c>
      <c r="K80" s="82">
        <f>K81+K83</f>
        <v>0</v>
      </c>
      <c r="L80" s="82">
        <f t="shared" si="0"/>
        <v>6960580</v>
      </c>
      <c r="M80" s="89"/>
      <c r="N80" s="89"/>
      <c r="O80" s="89"/>
    </row>
    <row r="81" spans="2:15" ht="25.5">
      <c r="B81" s="129" t="s">
        <v>913</v>
      </c>
      <c r="C81" s="80" t="s">
        <v>638</v>
      </c>
      <c r="D81" s="81" t="s">
        <v>642</v>
      </c>
      <c r="E81" s="81" t="s">
        <v>1337</v>
      </c>
      <c r="F81" s="80"/>
      <c r="G81" s="82">
        <f>G82</f>
        <v>5498360</v>
      </c>
      <c r="H81" s="82">
        <f>H82</f>
        <v>0</v>
      </c>
      <c r="I81" s="82">
        <f>I82</f>
        <v>5498360</v>
      </c>
      <c r="J81" s="82">
        <f>J82</f>
        <v>5498360</v>
      </c>
      <c r="K81" s="82">
        <f>K82</f>
        <v>0</v>
      </c>
      <c r="L81" s="82">
        <f t="shared" si="0"/>
        <v>5498360</v>
      </c>
      <c r="M81" s="89"/>
      <c r="N81" s="89"/>
      <c r="O81" s="89"/>
    </row>
    <row r="82" spans="2:15" ht="51">
      <c r="B82" s="129" t="s">
        <v>767</v>
      </c>
      <c r="C82" s="80" t="s">
        <v>638</v>
      </c>
      <c r="D82" s="81" t="s">
        <v>642</v>
      </c>
      <c r="E82" s="81" t="s">
        <v>1337</v>
      </c>
      <c r="F82" s="80" t="s">
        <v>735</v>
      </c>
      <c r="G82" s="82">
        <v>5498360</v>
      </c>
      <c r="H82" s="82">
        <v>0</v>
      </c>
      <c r="I82" s="82">
        <f>G82+H82</f>
        <v>5498360</v>
      </c>
      <c r="J82" s="82">
        <v>5498360</v>
      </c>
      <c r="K82" s="82">
        <v>0</v>
      </c>
      <c r="L82" s="82">
        <f t="shared" si="0"/>
        <v>5498360</v>
      </c>
      <c r="M82" s="89"/>
      <c r="N82" s="89"/>
      <c r="O82" s="89"/>
    </row>
    <row r="83" spans="2:15" ht="25.5">
      <c r="B83" s="129" t="s">
        <v>914</v>
      </c>
      <c r="C83" s="80" t="s">
        <v>638</v>
      </c>
      <c r="D83" s="81" t="s">
        <v>642</v>
      </c>
      <c r="E83" s="81" t="s">
        <v>1338</v>
      </c>
      <c r="F83" s="80"/>
      <c r="G83" s="82">
        <f>G84+G85+G86</f>
        <v>1462220</v>
      </c>
      <c r="H83" s="82">
        <f>H84+H85+H86</f>
        <v>0</v>
      </c>
      <c r="I83" s="82">
        <f>I84+I85+I86</f>
        <v>1462220</v>
      </c>
      <c r="J83" s="82">
        <f>J84+J85+J86</f>
        <v>1462220</v>
      </c>
      <c r="K83" s="82">
        <f>K84+K85+K86</f>
        <v>0</v>
      </c>
      <c r="L83" s="82">
        <f t="shared" si="0"/>
        <v>1462220</v>
      </c>
      <c r="M83" s="89"/>
      <c r="N83" s="89"/>
      <c r="O83" s="89"/>
    </row>
    <row r="84" spans="2:15" ht="51">
      <c r="B84" s="129" t="s">
        <v>767</v>
      </c>
      <c r="C84" s="80" t="s">
        <v>638</v>
      </c>
      <c r="D84" s="81" t="s">
        <v>642</v>
      </c>
      <c r="E84" s="81" t="s">
        <v>1338</v>
      </c>
      <c r="F84" s="80" t="s">
        <v>735</v>
      </c>
      <c r="G84" s="82">
        <v>1462220</v>
      </c>
      <c r="H84" s="82">
        <v>0</v>
      </c>
      <c r="I84" s="82">
        <f>G84+H84</f>
        <v>1462220</v>
      </c>
      <c r="J84" s="82">
        <v>1462220</v>
      </c>
      <c r="K84" s="82">
        <v>0</v>
      </c>
      <c r="L84" s="82">
        <f t="shared" si="0"/>
        <v>1462220</v>
      </c>
      <c r="M84" s="89"/>
      <c r="N84" s="89"/>
      <c r="O84" s="89"/>
    </row>
    <row r="85" spans="2:15" ht="24" hidden="1">
      <c r="B85" s="92" t="s">
        <v>768</v>
      </c>
      <c r="C85" s="80" t="s">
        <v>638</v>
      </c>
      <c r="D85" s="81" t="s">
        <v>642</v>
      </c>
      <c r="E85" s="81" t="s">
        <v>1338</v>
      </c>
      <c r="F85" s="80" t="s">
        <v>974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f t="shared" si="0"/>
        <v>0</v>
      </c>
      <c r="M85" s="89"/>
      <c r="N85" s="89"/>
      <c r="O85" s="89"/>
    </row>
    <row r="86" spans="2:15" ht="12.75" hidden="1">
      <c r="B86" s="92" t="s">
        <v>771</v>
      </c>
      <c r="C86" s="80" t="s">
        <v>638</v>
      </c>
      <c r="D86" s="81" t="s">
        <v>642</v>
      </c>
      <c r="E86" s="81" t="s">
        <v>1338</v>
      </c>
      <c r="F86" s="80" t="s">
        <v>970</v>
      </c>
      <c r="G86" s="82"/>
      <c r="H86" s="82"/>
      <c r="I86" s="82"/>
      <c r="J86" s="82"/>
      <c r="K86" s="82"/>
      <c r="L86" s="82">
        <f t="shared" si="0"/>
        <v>0</v>
      </c>
      <c r="M86" s="89"/>
      <c r="N86" s="89"/>
      <c r="O86" s="89"/>
    </row>
    <row r="87" spans="2:15" ht="12.75">
      <c r="B87" s="129" t="s">
        <v>809</v>
      </c>
      <c r="C87" s="80" t="s">
        <v>638</v>
      </c>
      <c r="D87" s="81" t="s">
        <v>642</v>
      </c>
      <c r="E87" s="81" t="s">
        <v>785</v>
      </c>
      <c r="F87" s="80"/>
      <c r="G87" s="82">
        <f>G89</f>
        <v>1378290</v>
      </c>
      <c r="H87" s="82">
        <f>H89</f>
        <v>0</v>
      </c>
      <c r="I87" s="82">
        <f>I89</f>
        <v>1378290</v>
      </c>
      <c r="J87" s="82">
        <f>J89</f>
        <v>1378290</v>
      </c>
      <c r="K87" s="82">
        <f>K89</f>
        <v>0</v>
      </c>
      <c r="L87" s="82">
        <f t="shared" si="0"/>
        <v>1378290</v>
      </c>
      <c r="M87" s="89"/>
      <c r="N87" s="89"/>
      <c r="O87" s="89"/>
    </row>
    <row r="88" spans="2:15" ht="25.5">
      <c r="B88" s="129" t="s">
        <v>819</v>
      </c>
      <c r="C88" s="80" t="s">
        <v>638</v>
      </c>
      <c r="D88" s="81" t="s">
        <v>642</v>
      </c>
      <c r="E88" s="81" t="s">
        <v>788</v>
      </c>
      <c r="F88" s="80"/>
      <c r="G88" s="82">
        <f>G91</f>
        <v>1378290</v>
      </c>
      <c r="H88" s="82">
        <f>H91</f>
        <v>0</v>
      </c>
      <c r="I88" s="82">
        <f>I91</f>
        <v>1378290</v>
      </c>
      <c r="J88" s="82">
        <f>J91</f>
        <v>1378290</v>
      </c>
      <c r="K88" s="82">
        <f>K91</f>
        <v>0</v>
      </c>
      <c r="L88" s="82">
        <f t="shared" si="0"/>
        <v>1378290</v>
      </c>
      <c r="M88" s="89"/>
      <c r="N88" s="89"/>
      <c r="O88" s="89"/>
    </row>
    <row r="89" spans="2:15" ht="24">
      <c r="B89" s="92" t="s">
        <v>1458</v>
      </c>
      <c r="C89" s="80" t="s">
        <v>638</v>
      </c>
      <c r="D89" s="81" t="s">
        <v>642</v>
      </c>
      <c r="E89" s="81" t="s">
        <v>1459</v>
      </c>
      <c r="F89" s="80"/>
      <c r="G89" s="82">
        <f aca="true" t="shared" si="9" ref="G89:K90">G90</f>
        <v>1378290</v>
      </c>
      <c r="H89" s="82">
        <f t="shared" si="9"/>
        <v>0</v>
      </c>
      <c r="I89" s="82">
        <f t="shared" si="9"/>
        <v>1378290</v>
      </c>
      <c r="J89" s="82">
        <f t="shared" si="9"/>
        <v>1378290</v>
      </c>
      <c r="K89" s="82">
        <f t="shared" si="9"/>
        <v>0</v>
      </c>
      <c r="L89" s="82">
        <f t="shared" si="0"/>
        <v>1378290</v>
      </c>
      <c r="M89" s="89"/>
      <c r="N89" s="89"/>
      <c r="O89" s="89"/>
    </row>
    <row r="90" spans="2:15" ht="24">
      <c r="B90" s="92" t="s">
        <v>819</v>
      </c>
      <c r="C90" s="80" t="s">
        <v>638</v>
      </c>
      <c r="D90" s="81" t="s">
        <v>642</v>
      </c>
      <c r="E90" s="81" t="s">
        <v>1469</v>
      </c>
      <c r="F90" s="80"/>
      <c r="G90" s="82">
        <f t="shared" si="9"/>
        <v>1378290</v>
      </c>
      <c r="H90" s="82">
        <f t="shared" si="9"/>
        <v>0</v>
      </c>
      <c r="I90" s="82">
        <f t="shared" si="9"/>
        <v>1378290</v>
      </c>
      <c r="J90" s="82">
        <f t="shared" si="9"/>
        <v>1378290</v>
      </c>
      <c r="K90" s="82">
        <f t="shared" si="9"/>
        <v>0</v>
      </c>
      <c r="L90" s="82">
        <f t="shared" si="0"/>
        <v>1378290</v>
      </c>
      <c r="M90" s="89"/>
      <c r="N90" s="89"/>
      <c r="O90" s="89"/>
    </row>
    <row r="91" spans="2:15" ht="24">
      <c r="B91" s="92" t="s">
        <v>816</v>
      </c>
      <c r="C91" s="80" t="s">
        <v>638</v>
      </c>
      <c r="D91" s="81" t="s">
        <v>642</v>
      </c>
      <c r="E91" s="81" t="s">
        <v>1346</v>
      </c>
      <c r="F91" s="80"/>
      <c r="G91" s="82">
        <f>G92+G95</f>
        <v>1378290</v>
      </c>
      <c r="H91" s="82">
        <f>H92+H95</f>
        <v>0</v>
      </c>
      <c r="I91" s="82">
        <f>I92+I95</f>
        <v>1378290</v>
      </c>
      <c r="J91" s="82">
        <f>J92+J95</f>
        <v>1378290</v>
      </c>
      <c r="K91" s="82">
        <f>K92+K95</f>
        <v>0</v>
      </c>
      <c r="L91" s="82">
        <f t="shared" si="0"/>
        <v>1378290</v>
      </c>
      <c r="M91" s="89"/>
      <c r="N91" s="89"/>
      <c r="O91" s="89"/>
    </row>
    <row r="92" spans="2:15" ht="24">
      <c r="B92" s="92" t="s">
        <v>1120</v>
      </c>
      <c r="C92" s="80" t="s">
        <v>638</v>
      </c>
      <c r="D92" s="81" t="s">
        <v>642</v>
      </c>
      <c r="E92" s="81" t="s">
        <v>1347</v>
      </c>
      <c r="F92" s="80"/>
      <c r="G92" s="82">
        <f>G93+G94</f>
        <v>854890</v>
      </c>
      <c r="H92" s="82">
        <f>H93+H94</f>
        <v>0</v>
      </c>
      <c r="I92" s="82">
        <f>I93+I94</f>
        <v>854890</v>
      </c>
      <c r="J92" s="82">
        <f>J93+J94</f>
        <v>854890</v>
      </c>
      <c r="K92" s="82">
        <f>K93+K94</f>
        <v>0</v>
      </c>
      <c r="L92" s="82">
        <f t="shared" si="0"/>
        <v>854890</v>
      </c>
      <c r="M92" s="89"/>
      <c r="N92" s="89"/>
      <c r="O92" s="89"/>
    </row>
    <row r="93" spans="2:15" ht="48">
      <c r="B93" s="92" t="s">
        <v>767</v>
      </c>
      <c r="C93" s="80" t="s">
        <v>638</v>
      </c>
      <c r="D93" s="81" t="s">
        <v>642</v>
      </c>
      <c r="E93" s="81" t="s">
        <v>1347</v>
      </c>
      <c r="F93" s="80" t="s">
        <v>735</v>
      </c>
      <c r="G93" s="82">
        <v>854890</v>
      </c>
      <c r="H93" s="82">
        <v>0</v>
      </c>
      <c r="I93" s="82">
        <f>G93+H93</f>
        <v>854890</v>
      </c>
      <c r="J93" s="82">
        <v>854890</v>
      </c>
      <c r="K93" s="82">
        <v>0</v>
      </c>
      <c r="L93" s="82">
        <f t="shared" si="0"/>
        <v>854890</v>
      </c>
      <c r="M93" s="89"/>
      <c r="N93" s="89"/>
      <c r="O93" s="89"/>
    </row>
    <row r="94" spans="2:15" ht="24" hidden="1">
      <c r="B94" s="92" t="s">
        <v>768</v>
      </c>
      <c r="C94" s="80" t="s">
        <v>638</v>
      </c>
      <c r="D94" s="81" t="s">
        <v>642</v>
      </c>
      <c r="E94" s="81" t="s">
        <v>1347</v>
      </c>
      <c r="F94" s="80" t="s">
        <v>974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f t="shared" si="0"/>
        <v>0</v>
      </c>
      <c r="M94" s="89"/>
      <c r="N94" s="89"/>
      <c r="O94" s="89"/>
    </row>
    <row r="95" spans="2:15" ht="24">
      <c r="B95" s="92" t="s">
        <v>1120</v>
      </c>
      <c r="C95" s="80" t="s">
        <v>638</v>
      </c>
      <c r="D95" s="81" t="s">
        <v>642</v>
      </c>
      <c r="E95" s="81" t="s">
        <v>1348</v>
      </c>
      <c r="F95" s="80"/>
      <c r="G95" s="82">
        <f>G96</f>
        <v>523400</v>
      </c>
      <c r="H95" s="82">
        <f>H96</f>
        <v>0</v>
      </c>
      <c r="I95" s="82">
        <f>I96</f>
        <v>523400</v>
      </c>
      <c r="J95" s="82">
        <f>J96</f>
        <v>523400</v>
      </c>
      <c r="K95" s="82">
        <f>K96</f>
        <v>0</v>
      </c>
      <c r="L95" s="82">
        <f t="shared" si="0"/>
        <v>523400</v>
      </c>
      <c r="M95" s="89"/>
      <c r="N95" s="89"/>
      <c r="O95" s="89"/>
    </row>
    <row r="96" spans="2:15" ht="48">
      <c r="B96" s="92" t="s">
        <v>767</v>
      </c>
      <c r="C96" s="80" t="s">
        <v>638</v>
      </c>
      <c r="D96" s="81" t="s">
        <v>642</v>
      </c>
      <c r="E96" s="81" t="s">
        <v>1348</v>
      </c>
      <c r="F96" s="80" t="s">
        <v>735</v>
      </c>
      <c r="G96" s="82">
        <v>523400</v>
      </c>
      <c r="H96" s="82">
        <v>0</v>
      </c>
      <c r="I96" s="82">
        <f>G96+H96</f>
        <v>523400</v>
      </c>
      <c r="J96" s="82">
        <v>523400</v>
      </c>
      <c r="K96" s="82">
        <v>0</v>
      </c>
      <c r="L96" s="82">
        <f t="shared" si="0"/>
        <v>523400</v>
      </c>
      <c r="M96" s="89"/>
      <c r="N96" s="89"/>
      <c r="O96" s="89"/>
    </row>
    <row r="97" spans="2:15" ht="12.75" hidden="1">
      <c r="B97" s="129" t="s">
        <v>381</v>
      </c>
      <c r="C97" s="80" t="s">
        <v>638</v>
      </c>
      <c r="D97" s="81" t="s">
        <v>649</v>
      </c>
      <c r="E97" s="81"/>
      <c r="F97" s="80"/>
      <c r="G97" s="82">
        <f>G99</f>
        <v>0</v>
      </c>
      <c r="H97" s="82">
        <f>H99</f>
        <v>0</v>
      </c>
      <c r="I97" s="82">
        <f>I99</f>
        <v>0</v>
      </c>
      <c r="J97" s="82">
        <f>J99</f>
        <v>0</v>
      </c>
      <c r="K97" s="82">
        <f>K99</f>
        <v>0</v>
      </c>
      <c r="L97" s="82">
        <f t="shared" si="0"/>
        <v>0</v>
      </c>
      <c r="M97" s="89"/>
      <c r="N97" s="89"/>
      <c r="O97" s="89"/>
    </row>
    <row r="98" spans="2:15" ht="12.75" hidden="1">
      <c r="B98" s="129" t="s">
        <v>809</v>
      </c>
      <c r="C98" s="80" t="s">
        <v>638</v>
      </c>
      <c r="D98" s="81" t="s">
        <v>649</v>
      </c>
      <c r="E98" s="81" t="s">
        <v>785</v>
      </c>
      <c r="F98" s="80"/>
      <c r="G98" s="82">
        <f aca="true" t="shared" si="10" ref="G98:K99">G99</f>
        <v>0</v>
      </c>
      <c r="H98" s="82">
        <f t="shared" si="10"/>
        <v>0</v>
      </c>
      <c r="I98" s="82">
        <f t="shared" si="10"/>
        <v>0</v>
      </c>
      <c r="J98" s="82">
        <f t="shared" si="10"/>
        <v>0</v>
      </c>
      <c r="K98" s="82">
        <f t="shared" si="10"/>
        <v>0</v>
      </c>
      <c r="L98" s="82">
        <f t="shared" si="0"/>
        <v>0</v>
      </c>
      <c r="M98" s="89"/>
      <c r="N98" s="89"/>
      <c r="O98" s="89"/>
    </row>
    <row r="99" spans="2:15" ht="25.5" hidden="1">
      <c r="B99" s="129" t="s">
        <v>820</v>
      </c>
      <c r="C99" s="80" t="s">
        <v>638</v>
      </c>
      <c r="D99" s="81" t="s">
        <v>649</v>
      </c>
      <c r="E99" s="81" t="s">
        <v>662</v>
      </c>
      <c r="F99" s="80"/>
      <c r="G99" s="82">
        <f t="shared" si="10"/>
        <v>0</v>
      </c>
      <c r="H99" s="82">
        <f t="shared" si="10"/>
        <v>0</v>
      </c>
      <c r="I99" s="82">
        <f t="shared" si="10"/>
        <v>0</v>
      </c>
      <c r="J99" s="82">
        <f t="shared" si="10"/>
        <v>0</v>
      </c>
      <c r="K99" s="82">
        <f t="shared" si="10"/>
        <v>0</v>
      </c>
      <c r="L99" s="82">
        <f t="shared" si="0"/>
        <v>0</v>
      </c>
      <c r="M99" s="89"/>
      <c r="N99" s="89"/>
      <c r="O99" s="89"/>
    </row>
    <row r="100" spans="2:15" ht="12.75" hidden="1">
      <c r="B100" s="129" t="s">
        <v>771</v>
      </c>
      <c r="C100" s="80" t="s">
        <v>638</v>
      </c>
      <c r="D100" s="81" t="s">
        <v>649</v>
      </c>
      <c r="E100" s="81" t="s">
        <v>662</v>
      </c>
      <c r="F100" s="80">
        <v>800</v>
      </c>
      <c r="G100" s="82">
        <v>0</v>
      </c>
      <c r="H100" s="82">
        <v>0</v>
      </c>
      <c r="I100" s="82">
        <v>0</v>
      </c>
      <c r="J100" s="82"/>
      <c r="K100" s="82"/>
      <c r="L100" s="82">
        <f t="shared" si="0"/>
        <v>0</v>
      </c>
      <c r="M100" s="89"/>
      <c r="N100" s="89"/>
      <c r="O100" s="89"/>
    </row>
    <row r="101" spans="2:15" ht="12.75">
      <c r="B101" s="129" t="s">
        <v>438</v>
      </c>
      <c r="C101" s="80" t="s">
        <v>638</v>
      </c>
      <c r="D101" s="81" t="s">
        <v>643</v>
      </c>
      <c r="E101" s="81"/>
      <c r="F101" s="80"/>
      <c r="G101" s="82">
        <f>G103</f>
        <v>1000000</v>
      </c>
      <c r="H101" s="82">
        <f>H103</f>
        <v>0</v>
      </c>
      <c r="I101" s="82">
        <f>I103</f>
        <v>1000000</v>
      </c>
      <c r="J101" s="82">
        <f>J103</f>
        <v>1000000</v>
      </c>
      <c r="K101" s="82">
        <f>K103</f>
        <v>0</v>
      </c>
      <c r="L101" s="82">
        <f t="shared" si="0"/>
        <v>1000000</v>
      </c>
      <c r="M101" s="89"/>
      <c r="N101" s="89"/>
      <c r="O101" s="89"/>
    </row>
    <row r="102" spans="2:15" ht="12.75">
      <c r="B102" s="129" t="s">
        <v>809</v>
      </c>
      <c r="C102" s="80" t="s">
        <v>638</v>
      </c>
      <c r="D102" s="81" t="s">
        <v>643</v>
      </c>
      <c r="E102" s="81" t="s">
        <v>785</v>
      </c>
      <c r="F102" s="80"/>
      <c r="G102" s="82">
        <f aca="true" t="shared" si="11" ref="G102:K103">G103</f>
        <v>1000000</v>
      </c>
      <c r="H102" s="82">
        <f t="shared" si="11"/>
        <v>0</v>
      </c>
      <c r="I102" s="82">
        <f t="shared" si="11"/>
        <v>1000000</v>
      </c>
      <c r="J102" s="82">
        <f t="shared" si="11"/>
        <v>1000000</v>
      </c>
      <c r="K102" s="82">
        <f t="shared" si="11"/>
        <v>0</v>
      </c>
      <c r="L102" s="82">
        <f t="shared" si="0"/>
        <v>1000000</v>
      </c>
      <c r="M102" s="89"/>
      <c r="N102" s="89"/>
      <c r="O102" s="89"/>
    </row>
    <row r="103" spans="2:15" ht="22.5">
      <c r="B103" s="129" t="s">
        <v>623</v>
      </c>
      <c r="C103" s="80" t="s">
        <v>638</v>
      </c>
      <c r="D103" s="81" t="s">
        <v>643</v>
      </c>
      <c r="E103" s="81" t="s">
        <v>787</v>
      </c>
      <c r="F103" s="80"/>
      <c r="G103" s="82">
        <f t="shared" si="11"/>
        <v>1000000</v>
      </c>
      <c r="H103" s="82">
        <f t="shared" si="11"/>
        <v>0</v>
      </c>
      <c r="I103" s="82">
        <f t="shared" si="11"/>
        <v>1000000</v>
      </c>
      <c r="J103" s="82">
        <f t="shared" si="11"/>
        <v>1000000</v>
      </c>
      <c r="K103" s="82">
        <f t="shared" si="11"/>
        <v>0</v>
      </c>
      <c r="L103" s="82">
        <f t="shared" si="0"/>
        <v>1000000</v>
      </c>
      <c r="M103" s="89"/>
      <c r="N103" s="89"/>
      <c r="O103" s="89"/>
    </row>
    <row r="104" spans="2:15" ht="22.5">
      <c r="B104" s="129" t="s">
        <v>771</v>
      </c>
      <c r="C104" s="80" t="s">
        <v>638</v>
      </c>
      <c r="D104" s="81" t="s">
        <v>643</v>
      </c>
      <c r="E104" s="81" t="s">
        <v>787</v>
      </c>
      <c r="F104" s="80">
        <v>800</v>
      </c>
      <c r="G104" s="82">
        <v>1000000</v>
      </c>
      <c r="H104" s="82">
        <v>0</v>
      </c>
      <c r="I104" s="82">
        <f>G104+H104</f>
        <v>1000000</v>
      </c>
      <c r="J104" s="82">
        <v>1000000</v>
      </c>
      <c r="K104" s="82">
        <v>0</v>
      </c>
      <c r="L104" s="82">
        <f t="shared" si="0"/>
        <v>1000000</v>
      </c>
      <c r="M104" s="89"/>
      <c r="N104" s="89"/>
      <c r="O104" s="89"/>
    </row>
    <row r="105" spans="2:15" ht="12.75">
      <c r="B105" s="129" t="s">
        <v>446</v>
      </c>
      <c r="C105" s="80" t="s">
        <v>638</v>
      </c>
      <c r="D105" s="81" t="s">
        <v>644</v>
      </c>
      <c r="E105" s="81"/>
      <c r="F105" s="80"/>
      <c r="G105" s="82">
        <f>G125+G143+G137+G106+G116</f>
        <v>21747681</v>
      </c>
      <c r="H105" s="82">
        <f>H125+H143+H137+H106+H116</f>
        <v>0</v>
      </c>
      <c r="I105" s="82">
        <f>I125+I143+I137+I106+I116</f>
        <v>21747681</v>
      </c>
      <c r="J105" s="82">
        <f>J125+J143+J137+J106+J116</f>
        <v>21747681</v>
      </c>
      <c r="K105" s="82">
        <f>K125+K143+K137+K106+K116</f>
        <v>0</v>
      </c>
      <c r="L105" s="82">
        <f t="shared" si="0"/>
        <v>21747681</v>
      </c>
      <c r="M105" s="89"/>
      <c r="N105" s="89"/>
      <c r="O105" s="89"/>
    </row>
    <row r="106" spans="2:15" ht="36" hidden="1">
      <c r="B106" s="92" t="s">
        <v>1229</v>
      </c>
      <c r="C106" s="80" t="s">
        <v>638</v>
      </c>
      <c r="D106" s="81" t="s">
        <v>644</v>
      </c>
      <c r="E106" s="80" t="s">
        <v>1161</v>
      </c>
      <c r="F106" s="80"/>
      <c r="G106" s="82">
        <f>G107</f>
        <v>0</v>
      </c>
      <c r="H106" s="82">
        <f>H107</f>
        <v>0</v>
      </c>
      <c r="I106" s="82">
        <f>I107</f>
        <v>0</v>
      </c>
      <c r="J106" s="82">
        <f>J107</f>
        <v>0</v>
      </c>
      <c r="K106" s="82">
        <f>K107</f>
        <v>0</v>
      </c>
      <c r="L106" s="82">
        <f t="shared" si="0"/>
        <v>0</v>
      </c>
      <c r="M106" s="89"/>
      <c r="N106" s="89"/>
      <c r="O106" s="89"/>
    </row>
    <row r="107" spans="2:15" ht="27" hidden="1">
      <c r="B107" s="92" t="s">
        <v>1470</v>
      </c>
      <c r="C107" s="80" t="s">
        <v>638</v>
      </c>
      <c r="D107" s="81" t="s">
        <v>644</v>
      </c>
      <c r="E107" s="80" t="s">
        <v>1162</v>
      </c>
      <c r="F107" s="80"/>
      <c r="G107" s="82">
        <f>G108+G110+G113</f>
        <v>0</v>
      </c>
      <c r="H107" s="82">
        <f>H108+H110+H113</f>
        <v>0</v>
      </c>
      <c r="I107" s="82">
        <f>I108+I110+I113</f>
        <v>0</v>
      </c>
      <c r="J107" s="82">
        <f>J108+J110+J113</f>
        <v>0</v>
      </c>
      <c r="K107" s="82">
        <f>K108+K110+K113</f>
        <v>0</v>
      </c>
      <c r="L107" s="82">
        <f t="shared" si="0"/>
        <v>0</v>
      </c>
      <c r="M107" s="89"/>
      <c r="N107" s="89"/>
      <c r="O107" s="89"/>
    </row>
    <row r="108" spans="2:15" ht="60" hidden="1">
      <c r="B108" s="94" t="s">
        <v>1368</v>
      </c>
      <c r="C108" s="80" t="s">
        <v>638</v>
      </c>
      <c r="D108" s="81" t="s">
        <v>644</v>
      </c>
      <c r="E108" s="80" t="s">
        <v>1291</v>
      </c>
      <c r="F108" s="80"/>
      <c r="G108" s="82">
        <f>G109</f>
        <v>0</v>
      </c>
      <c r="H108" s="82">
        <f>H109</f>
        <v>0</v>
      </c>
      <c r="I108" s="82">
        <f>I109</f>
        <v>0</v>
      </c>
      <c r="J108" s="82">
        <f>J109</f>
        <v>0</v>
      </c>
      <c r="K108" s="82">
        <f>K109</f>
        <v>0</v>
      </c>
      <c r="L108" s="82">
        <f t="shared" si="0"/>
        <v>0</v>
      </c>
      <c r="M108" s="89"/>
      <c r="N108" s="89"/>
      <c r="O108" s="89"/>
    </row>
    <row r="109" spans="2:15" ht="24" hidden="1">
      <c r="B109" s="92" t="s">
        <v>768</v>
      </c>
      <c r="C109" s="80" t="s">
        <v>638</v>
      </c>
      <c r="D109" s="81" t="s">
        <v>644</v>
      </c>
      <c r="E109" s="80" t="s">
        <v>1291</v>
      </c>
      <c r="F109" s="80" t="s">
        <v>974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f>J109+K109</f>
        <v>0</v>
      </c>
      <c r="M109" s="89"/>
      <c r="N109" s="89"/>
      <c r="O109" s="89"/>
    </row>
    <row r="110" spans="2:15" ht="24" hidden="1">
      <c r="B110" s="94" t="s">
        <v>1250</v>
      </c>
      <c r="C110" s="80" t="s">
        <v>638</v>
      </c>
      <c r="D110" s="81" t="s">
        <v>644</v>
      </c>
      <c r="E110" s="80" t="s">
        <v>1163</v>
      </c>
      <c r="F110" s="80"/>
      <c r="G110" s="82">
        <f aca="true" t="shared" si="12" ref="G110:K111">G111</f>
        <v>0</v>
      </c>
      <c r="H110" s="82">
        <f t="shared" si="12"/>
        <v>0</v>
      </c>
      <c r="I110" s="82">
        <f t="shared" si="12"/>
        <v>0</v>
      </c>
      <c r="J110" s="82">
        <f t="shared" si="12"/>
        <v>0</v>
      </c>
      <c r="K110" s="82">
        <f t="shared" si="12"/>
        <v>0</v>
      </c>
      <c r="L110" s="82">
        <f>J110+K110</f>
        <v>0</v>
      </c>
      <c r="M110" s="89"/>
      <c r="N110" s="89"/>
      <c r="O110" s="89"/>
    </row>
    <row r="111" spans="2:15" ht="12.75" hidden="1">
      <c r="B111" s="94" t="s">
        <v>896</v>
      </c>
      <c r="C111" s="80" t="s">
        <v>638</v>
      </c>
      <c r="D111" s="81" t="s">
        <v>644</v>
      </c>
      <c r="E111" s="80" t="s">
        <v>1292</v>
      </c>
      <c r="F111" s="80"/>
      <c r="G111" s="82">
        <f t="shared" si="12"/>
        <v>0</v>
      </c>
      <c r="H111" s="82">
        <f t="shared" si="12"/>
        <v>0</v>
      </c>
      <c r="I111" s="82">
        <f t="shared" si="12"/>
        <v>0</v>
      </c>
      <c r="J111" s="82">
        <f t="shared" si="12"/>
        <v>0</v>
      </c>
      <c r="K111" s="82">
        <f t="shared" si="12"/>
        <v>0</v>
      </c>
      <c r="L111" s="82">
        <f>J111+K111</f>
        <v>0</v>
      </c>
      <c r="M111" s="89"/>
      <c r="N111" s="89"/>
      <c r="O111" s="89"/>
    </row>
    <row r="112" spans="2:15" ht="24" hidden="1">
      <c r="B112" s="92" t="s">
        <v>768</v>
      </c>
      <c r="C112" s="80" t="s">
        <v>638</v>
      </c>
      <c r="D112" s="81" t="s">
        <v>644</v>
      </c>
      <c r="E112" s="80" t="s">
        <v>1292</v>
      </c>
      <c r="F112" s="80" t="s">
        <v>974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f>J112+K112</f>
        <v>0</v>
      </c>
      <c r="M112" s="89"/>
      <c r="N112" s="89"/>
      <c r="O112" s="89"/>
    </row>
    <row r="113" spans="2:15" ht="12.75" hidden="1">
      <c r="B113" s="92"/>
      <c r="C113" s="80" t="s">
        <v>638</v>
      </c>
      <c r="D113" s="81" t="s">
        <v>644</v>
      </c>
      <c r="E113" s="80" t="s">
        <v>1426</v>
      </c>
      <c r="F113" s="80"/>
      <c r="G113" s="82">
        <f aca="true" t="shared" si="13" ref="G113:K114">G114</f>
        <v>0</v>
      </c>
      <c r="H113" s="82">
        <f t="shared" si="13"/>
        <v>0</v>
      </c>
      <c r="I113" s="82">
        <f t="shared" si="13"/>
        <v>0</v>
      </c>
      <c r="J113" s="82">
        <f t="shared" si="13"/>
        <v>0</v>
      </c>
      <c r="K113" s="82">
        <f t="shared" si="13"/>
        <v>0</v>
      </c>
      <c r="L113" s="82">
        <f>J113+K113</f>
        <v>0</v>
      </c>
      <c r="M113" s="89"/>
      <c r="N113" s="89"/>
      <c r="O113" s="89"/>
    </row>
    <row r="114" spans="2:15" ht="12.75" hidden="1">
      <c r="B114" s="92"/>
      <c r="C114" s="80" t="s">
        <v>638</v>
      </c>
      <c r="D114" s="81" t="s">
        <v>644</v>
      </c>
      <c r="E114" s="80" t="s">
        <v>1427</v>
      </c>
      <c r="F114" s="80"/>
      <c r="G114" s="82">
        <f t="shared" si="13"/>
        <v>0</v>
      </c>
      <c r="H114" s="82">
        <f t="shared" si="13"/>
        <v>0</v>
      </c>
      <c r="I114" s="82">
        <f t="shared" si="13"/>
        <v>0</v>
      </c>
      <c r="J114" s="82">
        <f t="shared" si="13"/>
        <v>0</v>
      </c>
      <c r="K114" s="82">
        <f t="shared" si="13"/>
        <v>0</v>
      </c>
      <c r="L114" s="82">
        <f aca="true" t="shared" si="14" ref="L114:L164">J114+K114</f>
        <v>0</v>
      </c>
      <c r="M114" s="89"/>
      <c r="N114" s="89"/>
      <c r="O114" s="89"/>
    </row>
    <row r="115" spans="2:15" ht="12.75" hidden="1">
      <c r="B115" s="92"/>
      <c r="C115" s="80" t="s">
        <v>638</v>
      </c>
      <c r="D115" s="81" t="s">
        <v>644</v>
      </c>
      <c r="E115" s="80" t="s">
        <v>1427</v>
      </c>
      <c r="F115" s="80" t="s">
        <v>974</v>
      </c>
      <c r="G115" s="82"/>
      <c r="H115" s="82"/>
      <c r="I115" s="82"/>
      <c r="J115" s="82"/>
      <c r="K115" s="82"/>
      <c r="L115" s="82">
        <f t="shared" si="14"/>
        <v>0</v>
      </c>
      <c r="M115" s="89"/>
      <c r="N115" s="89"/>
      <c r="O115" s="89"/>
    </row>
    <row r="116" spans="2:15" ht="38.25" hidden="1">
      <c r="B116" s="129" t="s">
        <v>1369</v>
      </c>
      <c r="C116" s="80" t="s">
        <v>638</v>
      </c>
      <c r="D116" s="81" t="s">
        <v>644</v>
      </c>
      <c r="E116" s="80" t="s">
        <v>1296</v>
      </c>
      <c r="F116" s="80"/>
      <c r="G116" s="82">
        <f>G117</f>
        <v>0</v>
      </c>
      <c r="H116" s="82">
        <f>H117</f>
        <v>0</v>
      </c>
      <c r="I116" s="82">
        <f>I117</f>
        <v>0</v>
      </c>
      <c r="J116" s="82">
        <f>J117</f>
        <v>0</v>
      </c>
      <c r="K116" s="82">
        <f>K117</f>
        <v>0</v>
      </c>
      <c r="L116" s="82">
        <f t="shared" si="14"/>
        <v>0</v>
      </c>
      <c r="M116" s="89"/>
      <c r="N116" s="89"/>
      <c r="O116" s="89"/>
    </row>
    <row r="117" spans="2:15" ht="12.75" hidden="1">
      <c r="B117" s="129" t="s">
        <v>1370</v>
      </c>
      <c r="C117" s="80" t="s">
        <v>638</v>
      </c>
      <c r="D117" s="81" t="s">
        <v>644</v>
      </c>
      <c r="E117" s="80" t="s">
        <v>1295</v>
      </c>
      <c r="F117" s="80"/>
      <c r="G117" s="82">
        <f aca="true" t="shared" si="15" ref="G117:K119">G118</f>
        <v>0</v>
      </c>
      <c r="H117" s="82">
        <f t="shared" si="15"/>
        <v>0</v>
      </c>
      <c r="I117" s="82">
        <f t="shared" si="15"/>
        <v>0</v>
      </c>
      <c r="J117" s="82">
        <f t="shared" si="15"/>
        <v>0</v>
      </c>
      <c r="K117" s="82">
        <f t="shared" si="15"/>
        <v>0</v>
      </c>
      <c r="L117" s="82">
        <f t="shared" si="14"/>
        <v>0</v>
      </c>
      <c r="M117" s="89"/>
      <c r="N117" s="89"/>
      <c r="O117" s="89"/>
    </row>
    <row r="118" spans="2:15" ht="12.75" hidden="1">
      <c r="B118" s="129" t="s">
        <v>1371</v>
      </c>
      <c r="C118" s="80" t="s">
        <v>638</v>
      </c>
      <c r="D118" s="81" t="s">
        <v>644</v>
      </c>
      <c r="E118" s="80" t="s">
        <v>751</v>
      </c>
      <c r="F118" s="80"/>
      <c r="G118" s="82">
        <f t="shared" si="15"/>
        <v>0</v>
      </c>
      <c r="H118" s="82">
        <f t="shared" si="15"/>
        <v>0</v>
      </c>
      <c r="I118" s="82">
        <f t="shared" si="15"/>
        <v>0</v>
      </c>
      <c r="J118" s="82">
        <f t="shared" si="15"/>
        <v>0</v>
      </c>
      <c r="K118" s="82">
        <f t="shared" si="15"/>
        <v>0</v>
      </c>
      <c r="L118" s="82">
        <f t="shared" si="14"/>
        <v>0</v>
      </c>
      <c r="M118" s="89"/>
      <c r="N118" s="89"/>
      <c r="O118" s="89"/>
    </row>
    <row r="119" spans="2:15" ht="38.25" hidden="1">
      <c r="B119" s="129" t="s">
        <v>894</v>
      </c>
      <c r="C119" s="80" t="s">
        <v>638</v>
      </c>
      <c r="D119" s="81" t="s">
        <v>644</v>
      </c>
      <c r="E119" s="80" t="s">
        <v>1294</v>
      </c>
      <c r="F119" s="80"/>
      <c r="G119" s="82">
        <f t="shared" si="15"/>
        <v>0</v>
      </c>
      <c r="H119" s="82">
        <f t="shared" si="15"/>
        <v>0</v>
      </c>
      <c r="I119" s="82">
        <f t="shared" si="15"/>
        <v>0</v>
      </c>
      <c r="J119" s="82">
        <f t="shared" si="15"/>
        <v>0</v>
      </c>
      <c r="K119" s="82">
        <f t="shared" si="15"/>
        <v>0</v>
      </c>
      <c r="L119" s="82">
        <f t="shared" si="14"/>
        <v>0</v>
      </c>
      <c r="M119" s="89"/>
      <c r="N119" s="89"/>
      <c r="O119" s="89"/>
    </row>
    <row r="120" spans="2:15" ht="12.75" hidden="1">
      <c r="B120" s="92" t="s">
        <v>773</v>
      </c>
      <c r="C120" s="80" t="s">
        <v>638</v>
      </c>
      <c r="D120" s="81" t="s">
        <v>644</v>
      </c>
      <c r="E120" s="80" t="s">
        <v>1294</v>
      </c>
      <c r="F120" s="80" t="s">
        <v>1002</v>
      </c>
      <c r="G120" s="82">
        <v>0</v>
      </c>
      <c r="H120" s="82">
        <v>0</v>
      </c>
      <c r="I120" s="82">
        <f>G120+H120</f>
        <v>0</v>
      </c>
      <c r="J120" s="82">
        <v>0</v>
      </c>
      <c r="K120" s="82">
        <v>0</v>
      </c>
      <c r="L120" s="82">
        <f t="shared" si="14"/>
        <v>0</v>
      </c>
      <c r="M120" s="89"/>
      <c r="N120" s="89"/>
      <c r="O120" s="89"/>
    </row>
    <row r="121" spans="2:15" ht="25.5" hidden="1">
      <c r="B121" s="129" t="s">
        <v>886</v>
      </c>
      <c r="C121" s="80" t="s">
        <v>638</v>
      </c>
      <c r="D121" s="81" t="s">
        <v>644</v>
      </c>
      <c r="E121" s="81" t="s">
        <v>665</v>
      </c>
      <c r="F121" s="80"/>
      <c r="G121" s="82">
        <f>G122</f>
        <v>0</v>
      </c>
      <c r="H121" s="82">
        <f>H122</f>
        <v>0</v>
      </c>
      <c r="I121" s="82">
        <f>I122</f>
        <v>0</v>
      </c>
      <c r="J121" s="82">
        <f>J122</f>
        <v>0</v>
      </c>
      <c r="K121" s="82">
        <f>K122</f>
        <v>0</v>
      </c>
      <c r="L121" s="82">
        <f t="shared" si="14"/>
        <v>0</v>
      </c>
      <c r="M121" s="89"/>
      <c r="N121" s="89"/>
      <c r="O121" s="89"/>
    </row>
    <row r="122" spans="2:15" ht="12.75" hidden="1">
      <c r="B122" s="129" t="s">
        <v>888</v>
      </c>
      <c r="C122" s="80" t="s">
        <v>638</v>
      </c>
      <c r="D122" s="81" t="s">
        <v>644</v>
      </c>
      <c r="E122" s="81" t="s">
        <v>669</v>
      </c>
      <c r="F122" s="80"/>
      <c r="G122" s="82">
        <f>G123+G124</f>
        <v>0</v>
      </c>
      <c r="H122" s="82">
        <f>H123+H124</f>
        <v>0</v>
      </c>
      <c r="I122" s="82">
        <f>I123+I124</f>
        <v>0</v>
      </c>
      <c r="J122" s="82">
        <f>J123+J124</f>
        <v>0</v>
      </c>
      <c r="K122" s="82">
        <f>K123+K124</f>
        <v>0</v>
      </c>
      <c r="L122" s="82">
        <f t="shared" si="14"/>
        <v>0</v>
      </c>
      <c r="M122" s="89"/>
      <c r="N122" s="89"/>
      <c r="O122" s="89"/>
    </row>
    <row r="123" spans="2:15" ht="51" hidden="1">
      <c r="B123" s="129" t="s">
        <v>767</v>
      </c>
      <c r="C123" s="80" t="s">
        <v>638</v>
      </c>
      <c r="D123" s="81" t="s">
        <v>644</v>
      </c>
      <c r="E123" s="81" t="s">
        <v>669</v>
      </c>
      <c r="F123" s="80">
        <v>100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f t="shared" si="14"/>
        <v>0</v>
      </c>
      <c r="M123" s="89"/>
      <c r="N123" s="89"/>
      <c r="O123" s="89"/>
    </row>
    <row r="124" spans="2:15" ht="25.5" hidden="1">
      <c r="B124" s="129" t="s">
        <v>768</v>
      </c>
      <c r="C124" s="80" t="s">
        <v>638</v>
      </c>
      <c r="D124" s="81" t="s">
        <v>644</v>
      </c>
      <c r="E124" s="81" t="s">
        <v>669</v>
      </c>
      <c r="F124" s="80">
        <v>200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f t="shared" si="14"/>
        <v>0</v>
      </c>
      <c r="M124" s="89"/>
      <c r="N124" s="89"/>
      <c r="O124" s="89"/>
    </row>
    <row r="125" spans="2:15" ht="38.25">
      <c r="B125" s="129" t="s">
        <v>1407</v>
      </c>
      <c r="C125" s="80" t="s">
        <v>638</v>
      </c>
      <c r="D125" s="81" t="s">
        <v>644</v>
      </c>
      <c r="E125" s="81" t="s">
        <v>1166</v>
      </c>
      <c r="F125" s="80"/>
      <c r="G125" s="82">
        <f>G126+G132</f>
        <v>2539300</v>
      </c>
      <c r="H125" s="82">
        <f>H126+H132</f>
        <v>0</v>
      </c>
      <c r="I125" s="82">
        <f>I126+I132</f>
        <v>2539300</v>
      </c>
      <c r="J125" s="82">
        <f>J126+J132</f>
        <v>2539300</v>
      </c>
      <c r="K125" s="82">
        <f>K126+K132</f>
        <v>0</v>
      </c>
      <c r="L125" s="82">
        <f t="shared" si="14"/>
        <v>2539300</v>
      </c>
      <c r="M125" s="89"/>
      <c r="N125" s="89"/>
      <c r="O125" s="89"/>
    </row>
    <row r="126" spans="2:15" ht="25.5" hidden="1">
      <c r="B126" s="129" t="s">
        <v>915</v>
      </c>
      <c r="C126" s="80" t="s">
        <v>638</v>
      </c>
      <c r="D126" s="81" t="s">
        <v>644</v>
      </c>
      <c r="E126" s="81" t="s">
        <v>741</v>
      </c>
      <c r="F126" s="80"/>
      <c r="G126" s="82">
        <f>G127+G129</f>
        <v>0</v>
      </c>
      <c r="H126" s="82">
        <f>H127+H129</f>
        <v>0</v>
      </c>
      <c r="I126" s="82">
        <f>I127+I129</f>
        <v>0</v>
      </c>
      <c r="J126" s="82">
        <f>J127+J129</f>
        <v>0</v>
      </c>
      <c r="K126" s="82">
        <f>K127+K129</f>
        <v>0</v>
      </c>
      <c r="L126" s="82">
        <f t="shared" si="14"/>
        <v>0</v>
      </c>
      <c r="M126" s="89"/>
      <c r="N126" s="89"/>
      <c r="O126" s="89"/>
    </row>
    <row r="127" spans="2:15" ht="25.5" hidden="1">
      <c r="B127" s="129" t="s">
        <v>916</v>
      </c>
      <c r="C127" s="80" t="s">
        <v>638</v>
      </c>
      <c r="D127" s="81" t="s">
        <v>644</v>
      </c>
      <c r="E127" s="81" t="s">
        <v>672</v>
      </c>
      <c r="F127" s="80"/>
      <c r="G127" s="82">
        <f>G128</f>
        <v>0</v>
      </c>
      <c r="H127" s="82">
        <f>H128</f>
        <v>0</v>
      </c>
      <c r="I127" s="82">
        <f>I128</f>
        <v>0</v>
      </c>
      <c r="J127" s="82">
        <f>J128</f>
        <v>0</v>
      </c>
      <c r="K127" s="82">
        <f>K128</f>
        <v>0</v>
      </c>
      <c r="L127" s="82">
        <f t="shared" si="14"/>
        <v>0</v>
      </c>
      <c r="M127" s="89"/>
      <c r="N127" s="89"/>
      <c r="O127" s="89"/>
    </row>
    <row r="128" spans="2:15" ht="25.5" hidden="1">
      <c r="B128" s="129" t="s">
        <v>768</v>
      </c>
      <c r="C128" s="80" t="s">
        <v>638</v>
      </c>
      <c r="D128" s="81" t="s">
        <v>644</v>
      </c>
      <c r="E128" s="81" t="s">
        <v>672</v>
      </c>
      <c r="F128" s="80">
        <v>200</v>
      </c>
      <c r="G128" s="82">
        <v>0</v>
      </c>
      <c r="H128" s="82">
        <v>0</v>
      </c>
      <c r="I128" s="82">
        <v>0</v>
      </c>
      <c r="J128" s="82"/>
      <c r="K128" s="82"/>
      <c r="L128" s="82">
        <f t="shared" si="14"/>
        <v>0</v>
      </c>
      <c r="M128" s="89"/>
      <c r="N128" s="89"/>
      <c r="O128" s="89"/>
    </row>
    <row r="129" spans="2:15" ht="12.75" hidden="1">
      <c r="B129" s="129" t="s">
        <v>1085</v>
      </c>
      <c r="C129" s="80" t="s">
        <v>638</v>
      </c>
      <c r="D129" s="81" t="s">
        <v>644</v>
      </c>
      <c r="E129" s="81" t="s">
        <v>1086</v>
      </c>
      <c r="F129" s="80"/>
      <c r="G129" s="82">
        <f>G130+G131</f>
        <v>0</v>
      </c>
      <c r="H129" s="82">
        <f>H130+H131</f>
        <v>0</v>
      </c>
      <c r="I129" s="82">
        <f>I130+I131</f>
        <v>0</v>
      </c>
      <c r="J129" s="82">
        <f>J130+J131</f>
        <v>0</v>
      </c>
      <c r="K129" s="82">
        <f>K130+K131</f>
        <v>0</v>
      </c>
      <c r="L129" s="82">
        <f t="shared" si="14"/>
        <v>0</v>
      </c>
      <c r="M129" s="89"/>
      <c r="N129" s="89"/>
      <c r="O129" s="89"/>
    </row>
    <row r="130" spans="2:15" ht="25.5" hidden="1">
      <c r="B130" s="129" t="s">
        <v>768</v>
      </c>
      <c r="C130" s="80" t="s">
        <v>638</v>
      </c>
      <c r="D130" s="81" t="s">
        <v>644</v>
      </c>
      <c r="E130" s="81" t="s">
        <v>1086</v>
      </c>
      <c r="F130" s="80" t="s">
        <v>974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f t="shared" si="14"/>
        <v>0</v>
      </c>
      <c r="M130" s="89"/>
      <c r="N130" s="89"/>
      <c r="O130" s="89"/>
    </row>
    <row r="131" spans="2:15" ht="12.75" hidden="1">
      <c r="B131" s="129" t="s">
        <v>771</v>
      </c>
      <c r="C131" s="80" t="s">
        <v>638</v>
      </c>
      <c r="D131" s="81" t="s">
        <v>644</v>
      </c>
      <c r="E131" s="81" t="s">
        <v>1086</v>
      </c>
      <c r="F131" s="80" t="s">
        <v>970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f t="shared" si="14"/>
        <v>0</v>
      </c>
      <c r="M131" s="89"/>
      <c r="N131" s="89"/>
      <c r="O131" s="89"/>
    </row>
    <row r="132" spans="2:15" ht="51">
      <c r="B132" s="129" t="s">
        <v>1418</v>
      </c>
      <c r="C132" s="80" t="s">
        <v>638</v>
      </c>
      <c r="D132" s="81" t="s">
        <v>644</v>
      </c>
      <c r="E132" s="80" t="s">
        <v>1150</v>
      </c>
      <c r="F132" s="80"/>
      <c r="G132" s="82">
        <f aca="true" t="shared" si="16" ref="G132:K134">G133</f>
        <v>2539300</v>
      </c>
      <c r="H132" s="82">
        <f t="shared" si="16"/>
        <v>0</v>
      </c>
      <c r="I132" s="82">
        <f t="shared" si="16"/>
        <v>2539300</v>
      </c>
      <c r="J132" s="82">
        <f t="shared" si="16"/>
        <v>2539300</v>
      </c>
      <c r="K132" s="82">
        <f t="shared" si="16"/>
        <v>0</v>
      </c>
      <c r="L132" s="82">
        <f t="shared" si="14"/>
        <v>2539300</v>
      </c>
      <c r="M132" s="89"/>
      <c r="N132" s="89"/>
      <c r="O132" s="89"/>
    </row>
    <row r="133" spans="2:15" ht="25.5">
      <c r="B133" s="129" t="s">
        <v>1416</v>
      </c>
      <c r="C133" s="80" t="s">
        <v>638</v>
      </c>
      <c r="D133" s="80" t="s">
        <v>644</v>
      </c>
      <c r="E133" s="80" t="s">
        <v>1415</v>
      </c>
      <c r="F133" s="80"/>
      <c r="G133" s="82">
        <f t="shared" si="16"/>
        <v>2539300</v>
      </c>
      <c r="H133" s="82">
        <f t="shared" si="16"/>
        <v>0</v>
      </c>
      <c r="I133" s="82">
        <f t="shared" si="16"/>
        <v>2539300</v>
      </c>
      <c r="J133" s="82">
        <f t="shared" si="16"/>
        <v>2539300</v>
      </c>
      <c r="K133" s="82">
        <f t="shared" si="16"/>
        <v>0</v>
      </c>
      <c r="L133" s="82">
        <f t="shared" si="14"/>
        <v>2539300</v>
      </c>
      <c r="M133" s="89"/>
      <c r="N133" s="89"/>
      <c r="O133" s="89"/>
    </row>
    <row r="134" spans="2:15" ht="25.5">
      <c r="B134" s="129" t="s">
        <v>1417</v>
      </c>
      <c r="C134" s="80" t="s">
        <v>638</v>
      </c>
      <c r="D134" s="80" t="s">
        <v>644</v>
      </c>
      <c r="E134" s="80" t="s">
        <v>1414</v>
      </c>
      <c r="F134" s="80"/>
      <c r="G134" s="82">
        <f t="shared" si="16"/>
        <v>2539300</v>
      </c>
      <c r="H134" s="82">
        <f t="shared" si="16"/>
        <v>0</v>
      </c>
      <c r="I134" s="82">
        <f t="shared" si="16"/>
        <v>2539300</v>
      </c>
      <c r="J134" s="82">
        <f t="shared" si="16"/>
        <v>2539300</v>
      </c>
      <c r="K134" s="82">
        <f t="shared" si="16"/>
        <v>0</v>
      </c>
      <c r="L134" s="82">
        <f t="shared" si="14"/>
        <v>2539300</v>
      </c>
      <c r="M134" s="89"/>
      <c r="N134" s="89"/>
      <c r="O134" s="89"/>
    </row>
    <row r="135" spans="2:15" ht="51">
      <c r="B135" s="129" t="s">
        <v>767</v>
      </c>
      <c r="C135" s="80" t="s">
        <v>638</v>
      </c>
      <c r="D135" s="80" t="s">
        <v>644</v>
      </c>
      <c r="E135" s="80" t="s">
        <v>1414</v>
      </c>
      <c r="F135" s="80" t="s">
        <v>735</v>
      </c>
      <c r="G135" s="82">
        <v>2539300</v>
      </c>
      <c r="H135" s="82">
        <v>0</v>
      </c>
      <c r="I135" s="82">
        <f>G135+H135</f>
        <v>2539300</v>
      </c>
      <c r="J135" s="82">
        <v>2539300</v>
      </c>
      <c r="K135" s="82">
        <v>0</v>
      </c>
      <c r="L135" s="82">
        <f t="shared" si="14"/>
        <v>2539300</v>
      </c>
      <c r="M135" s="89"/>
      <c r="N135" s="89"/>
      <c r="O135" s="89"/>
    </row>
    <row r="136" spans="2:15" ht="25.5">
      <c r="B136" s="129" t="s">
        <v>1223</v>
      </c>
      <c r="C136" s="80" t="s">
        <v>638</v>
      </c>
      <c r="D136" s="81" t="s">
        <v>644</v>
      </c>
      <c r="E136" s="81" t="s">
        <v>1167</v>
      </c>
      <c r="F136" s="80"/>
      <c r="G136" s="82">
        <f>G137</f>
        <v>17818261</v>
      </c>
      <c r="H136" s="82">
        <f>H137</f>
        <v>0</v>
      </c>
      <c r="I136" s="82">
        <f>I137</f>
        <v>17818261</v>
      </c>
      <c r="J136" s="82">
        <f>J137</f>
        <v>17818261</v>
      </c>
      <c r="K136" s="82">
        <f>K137</f>
        <v>0</v>
      </c>
      <c r="L136" s="82">
        <f t="shared" si="14"/>
        <v>17818261</v>
      </c>
      <c r="M136" s="89"/>
      <c r="N136" s="89"/>
      <c r="O136" s="89"/>
    </row>
    <row r="137" spans="2:15" ht="51">
      <c r="B137" s="129" t="s">
        <v>1390</v>
      </c>
      <c r="C137" s="80" t="s">
        <v>638</v>
      </c>
      <c r="D137" s="81" t="s">
        <v>644</v>
      </c>
      <c r="E137" s="81" t="s">
        <v>1149</v>
      </c>
      <c r="F137" s="80"/>
      <c r="G137" s="82">
        <f>G139</f>
        <v>17818261</v>
      </c>
      <c r="H137" s="82">
        <f>H139</f>
        <v>0</v>
      </c>
      <c r="I137" s="82">
        <f>I139</f>
        <v>17818261</v>
      </c>
      <c r="J137" s="82">
        <f>J139</f>
        <v>17818261</v>
      </c>
      <c r="K137" s="82">
        <f>K139</f>
        <v>0</v>
      </c>
      <c r="L137" s="82">
        <f t="shared" si="14"/>
        <v>17818261</v>
      </c>
      <c r="M137" s="89"/>
      <c r="N137" s="89"/>
      <c r="O137" s="89"/>
    </row>
    <row r="138" spans="2:15" ht="25.5">
      <c r="B138" s="129" t="s">
        <v>1224</v>
      </c>
      <c r="C138" s="80" t="s">
        <v>638</v>
      </c>
      <c r="D138" s="81" t="s">
        <v>644</v>
      </c>
      <c r="E138" s="81" t="s">
        <v>1207</v>
      </c>
      <c r="F138" s="80"/>
      <c r="G138" s="82">
        <f>G139</f>
        <v>17818261</v>
      </c>
      <c r="H138" s="82">
        <f>H139</f>
        <v>0</v>
      </c>
      <c r="I138" s="82">
        <f>I139</f>
        <v>17818261</v>
      </c>
      <c r="J138" s="82">
        <f>J139</f>
        <v>17818261</v>
      </c>
      <c r="K138" s="82">
        <f>K139</f>
        <v>0</v>
      </c>
      <c r="L138" s="82">
        <f t="shared" si="14"/>
        <v>17818261</v>
      </c>
      <c r="M138" s="89"/>
      <c r="N138" s="89"/>
      <c r="O138" s="89"/>
    </row>
    <row r="139" spans="2:15" ht="25.5">
      <c r="B139" s="129" t="s">
        <v>1225</v>
      </c>
      <c r="C139" s="80" t="s">
        <v>638</v>
      </c>
      <c r="D139" s="81" t="s">
        <v>644</v>
      </c>
      <c r="E139" s="81" t="s">
        <v>1293</v>
      </c>
      <c r="F139" s="80"/>
      <c r="G139" s="82">
        <f>G140+G141+G142</f>
        <v>17818261</v>
      </c>
      <c r="H139" s="82">
        <f>H140+H141+H142</f>
        <v>0</v>
      </c>
      <c r="I139" s="82">
        <f>I140+I141+I142</f>
        <v>17818261</v>
      </c>
      <c r="J139" s="82">
        <f>J140+J141+J142</f>
        <v>17818261</v>
      </c>
      <c r="K139" s="82">
        <f>K140+K141+K142</f>
        <v>0</v>
      </c>
      <c r="L139" s="82">
        <f t="shared" si="14"/>
        <v>17818261</v>
      </c>
      <c r="M139" s="89"/>
      <c r="N139" s="89"/>
      <c r="O139" s="89"/>
    </row>
    <row r="140" spans="2:15" ht="51">
      <c r="B140" s="129" t="s">
        <v>767</v>
      </c>
      <c r="C140" s="80" t="s">
        <v>638</v>
      </c>
      <c r="D140" s="81" t="s">
        <v>644</v>
      </c>
      <c r="E140" s="81" t="s">
        <v>1293</v>
      </c>
      <c r="F140" s="80" t="s">
        <v>735</v>
      </c>
      <c r="G140" s="82">
        <v>15185100</v>
      </c>
      <c r="H140" s="82">
        <v>0</v>
      </c>
      <c r="I140" s="82">
        <f>G140+H140</f>
        <v>15185100</v>
      </c>
      <c r="J140" s="82">
        <v>15185100</v>
      </c>
      <c r="K140" s="82">
        <v>0</v>
      </c>
      <c r="L140" s="82">
        <f t="shared" si="14"/>
        <v>15185100</v>
      </c>
      <c r="M140" s="89"/>
      <c r="N140" s="89"/>
      <c r="O140" s="89"/>
    </row>
    <row r="141" spans="2:15" ht="25.5">
      <c r="B141" s="129" t="s">
        <v>768</v>
      </c>
      <c r="C141" s="80" t="s">
        <v>638</v>
      </c>
      <c r="D141" s="81" t="s">
        <v>644</v>
      </c>
      <c r="E141" s="81" t="s">
        <v>1293</v>
      </c>
      <c r="F141" s="80" t="s">
        <v>974</v>
      </c>
      <c r="G141" s="82">
        <v>2467661</v>
      </c>
      <c r="H141" s="82">
        <v>0</v>
      </c>
      <c r="I141" s="82">
        <f>G141+H141</f>
        <v>2467661</v>
      </c>
      <c r="J141" s="82">
        <v>2467661</v>
      </c>
      <c r="K141" s="82">
        <v>0</v>
      </c>
      <c r="L141" s="82">
        <f t="shared" si="14"/>
        <v>2467661</v>
      </c>
      <c r="M141" s="89"/>
      <c r="N141" s="89"/>
      <c r="O141" s="89"/>
    </row>
    <row r="142" spans="2:15" ht="12.75">
      <c r="B142" s="92" t="s">
        <v>771</v>
      </c>
      <c r="C142" s="80" t="s">
        <v>638</v>
      </c>
      <c r="D142" s="81" t="s">
        <v>644</v>
      </c>
      <c r="E142" s="81" t="s">
        <v>1293</v>
      </c>
      <c r="F142" s="80" t="s">
        <v>970</v>
      </c>
      <c r="G142" s="82">
        <v>165500</v>
      </c>
      <c r="H142" s="82">
        <v>0</v>
      </c>
      <c r="I142" s="82">
        <f>G142+H142</f>
        <v>165500</v>
      </c>
      <c r="J142" s="82">
        <v>165500</v>
      </c>
      <c r="K142" s="82">
        <v>0</v>
      </c>
      <c r="L142" s="82">
        <f t="shared" si="14"/>
        <v>165500</v>
      </c>
      <c r="M142" s="89"/>
      <c r="N142" s="89"/>
      <c r="O142" s="89"/>
    </row>
    <row r="143" spans="2:15" ht="12.75">
      <c r="B143" s="129" t="s">
        <v>809</v>
      </c>
      <c r="C143" s="80" t="s">
        <v>638</v>
      </c>
      <c r="D143" s="81" t="s">
        <v>644</v>
      </c>
      <c r="E143" s="81" t="s">
        <v>785</v>
      </c>
      <c r="F143" s="80"/>
      <c r="G143" s="82">
        <f>G144+G150+G152+G147+G155</f>
        <v>1390120</v>
      </c>
      <c r="H143" s="82">
        <f>H144+H150+H152+H147+H155</f>
        <v>0</v>
      </c>
      <c r="I143" s="82">
        <f>I144+I150+I152+I147+I155</f>
        <v>1390120</v>
      </c>
      <c r="J143" s="82">
        <f>J144+J150+J152+J147+J155</f>
        <v>1390120</v>
      </c>
      <c r="K143" s="82">
        <f>K144+K150+K152+K147+K155</f>
        <v>0</v>
      </c>
      <c r="L143" s="82">
        <f t="shared" si="14"/>
        <v>1390120</v>
      </c>
      <c r="M143" s="89"/>
      <c r="N143" s="89"/>
      <c r="O143" s="89"/>
    </row>
    <row r="144" spans="2:15" ht="25.5" hidden="1">
      <c r="B144" s="129" t="s">
        <v>944</v>
      </c>
      <c r="C144" s="80" t="s">
        <v>638</v>
      </c>
      <c r="D144" s="81" t="s">
        <v>644</v>
      </c>
      <c r="E144" s="81" t="s">
        <v>673</v>
      </c>
      <c r="F144" s="80"/>
      <c r="G144" s="82">
        <f>G146+G145</f>
        <v>0</v>
      </c>
      <c r="H144" s="82">
        <f>H146+H145</f>
        <v>0</v>
      </c>
      <c r="I144" s="82">
        <f>I146+I145</f>
        <v>0</v>
      </c>
      <c r="J144" s="82">
        <f>J146+J145</f>
        <v>0</v>
      </c>
      <c r="K144" s="82">
        <f>K146+K145</f>
        <v>0</v>
      </c>
      <c r="L144" s="82">
        <f t="shared" si="14"/>
        <v>0</v>
      </c>
      <c r="M144" s="89"/>
      <c r="N144" s="89"/>
      <c r="O144" s="89"/>
    </row>
    <row r="145" spans="2:15" ht="51" hidden="1">
      <c r="B145" s="129" t="s">
        <v>767</v>
      </c>
      <c r="C145" s="80" t="s">
        <v>638</v>
      </c>
      <c r="D145" s="81" t="s">
        <v>644</v>
      </c>
      <c r="E145" s="81" t="s">
        <v>673</v>
      </c>
      <c r="F145" s="80" t="s">
        <v>735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f t="shared" si="14"/>
        <v>0</v>
      </c>
      <c r="M145" s="89"/>
      <c r="N145" s="89"/>
      <c r="O145" s="89"/>
    </row>
    <row r="146" spans="2:15" ht="25.5" hidden="1">
      <c r="B146" s="129" t="s">
        <v>768</v>
      </c>
      <c r="C146" s="80" t="s">
        <v>638</v>
      </c>
      <c r="D146" s="81" t="s">
        <v>644</v>
      </c>
      <c r="E146" s="81" t="s">
        <v>673</v>
      </c>
      <c r="F146" s="80">
        <v>200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f t="shared" si="14"/>
        <v>0</v>
      </c>
      <c r="M146" s="89"/>
      <c r="N146" s="89"/>
      <c r="O146" s="89"/>
    </row>
    <row r="147" spans="2:15" ht="38.25">
      <c r="B147" s="129" t="s">
        <v>1233</v>
      </c>
      <c r="C147" s="80" t="s">
        <v>638</v>
      </c>
      <c r="D147" s="81" t="s">
        <v>644</v>
      </c>
      <c r="E147" s="81" t="s">
        <v>1148</v>
      </c>
      <c r="F147" s="80"/>
      <c r="G147" s="82">
        <f>G148+G149</f>
        <v>782700</v>
      </c>
      <c r="H147" s="82">
        <f>H148+H149</f>
        <v>0</v>
      </c>
      <c r="I147" s="82">
        <f>I148+I149</f>
        <v>782700</v>
      </c>
      <c r="J147" s="82">
        <f>J148+J149</f>
        <v>782700</v>
      </c>
      <c r="K147" s="82">
        <f>K148+K149</f>
        <v>0</v>
      </c>
      <c r="L147" s="82">
        <f t="shared" si="14"/>
        <v>782700</v>
      </c>
      <c r="M147" s="89"/>
      <c r="N147" s="89"/>
      <c r="O147" s="89"/>
    </row>
    <row r="148" spans="2:15" ht="51">
      <c r="B148" s="129" t="s">
        <v>767</v>
      </c>
      <c r="C148" s="80" t="s">
        <v>638</v>
      </c>
      <c r="D148" s="81" t="s">
        <v>644</v>
      </c>
      <c r="E148" s="81" t="s">
        <v>1148</v>
      </c>
      <c r="F148" s="80" t="s">
        <v>735</v>
      </c>
      <c r="G148" s="82">
        <v>615270</v>
      </c>
      <c r="H148" s="82">
        <v>0</v>
      </c>
      <c r="I148" s="82">
        <f>G148+H148</f>
        <v>615270</v>
      </c>
      <c r="J148" s="82">
        <v>615270</v>
      </c>
      <c r="K148" s="82">
        <v>0</v>
      </c>
      <c r="L148" s="82">
        <f t="shared" si="14"/>
        <v>615270</v>
      </c>
      <c r="M148" s="89"/>
      <c r="N148" s="89"/>
      <c r="O148" s="89"/>
    </row>
    <row r="149" spans="2:15" ht="25.5">
      <c r="B149" s="129" t="s">
        <v>768</v>
      </c>
      <c r="C149" s="80" t="s">
        <v>638</v>
      </c>
      <c r="D149" s="81" t="s">
        <v>644</v>
      </c>
      <c r="E149" s="81" t="s">
        <v>1148</v>
      </c>
      <c r="F149" s="80" t="s">
        <v>974</v>
      </c>
      <c r="G149" s="82">
        <v>167430</v>
      </c>
      <c r="H149" s="82">
        <v>0</v>
      </c>
      <c r="I149" s="82">
        <f>G149+H149</f>
        <v>167430</v>
      </c>
      <c r="J149" s="82">
        <v>167430</v>
      </c>
      <c r="K149" s="82">
        <v>0</v>
      </c>
      <c r="L149" s="82">
        <f t="shared" si="14"/>
        <v>167430</v>
      </c>
      <c r="M149" s="89"/>
      <c r="N149" s="89"/>
      <c r="O149" s="89"/>
    </row>
    <row r="150" spans="2:15" ht="38.25">
      <c r="B150" s="129" t="s">
        <v>946</v>
      </c>
      <c r="C150" s="80" t="s">
        <v>638</v>
      </c>
      <c r="D150" s="81" t="s">
        <v>644</v>
      </c>
      <c r="E150" s="81" t="s">
        <v>674</v>
      </c>
      <c r="F150" s="80"/>
      <c r="G150" s="82">
        <f>G151</f>
        <v>58700</v>
      </c>
      <c r="H150" s="82">
        <f>H151</f>
        <v>0</v>
      </c>
      <c r="I150" s="82">
        <f>I151</f>
        <v>58700</v>
      </c>
      <c r="J150" s="82">
        <f>J151</f>
        <v>58700</v>
      </c>
      <c r="K150" s="82">
        <f>K151</f>
        <v>0</v>
      </c>
      <c r="L150" s="82">
        <f t="shared" si="14"/>
        <v>58700</v>
      </c>
      <c r="M150" s="89"/>
      <c r="N150" s="89"/>
      <c r="O150" s="89"/>
    </row>
    <row r="151" spans="2:15" ht="25.5">
      <c r="B151" s="129" t="s">
        <v>768</v>
      </c>
      <c r="C151" s="80" t="s">
        <v>638</v>
      </c>
      <c r="D151" s="81" t="s">
        <v>644</v>
      </c>
      <c r="E151" s="81" t="s">
        <v>674</v>
      </c>
      <c r="F151" s="80">
        <v>200</v>
      </c>
      <c r="G151" s="82">
        <v>58700</v>
      </c>
      <c r="H151" s="82">
        <v>0</v>
      </c>
      <c r="I151" s="82">
        <f>G151+H151</f>
        <v>58700</v>
      </c>
      <c r="J151" s="82">
        <v>58700</v>
      </c>
      <c r="K151" s="82">
        <v>0</v>
      </c>
      <c r="L151" s="82">
        <f t="shared" si="14"/>
        <v>58700</v>
      </c>
      <c r="M151" s="89"/>
      <c r="N151" s="89"/>
      <c r="O151" s="89"/>
    </row>
    <row r="152" spans="2:15" ht="51">
      <c r="B152" s="129" t="s">
        <v>947</v>
      </c>
      <c r="C152" s="80" t="s">
        <v>638</v>
      </c>
      <c r="D152" s="81" t="s">
        <v>644</v>
      </c>
      <c r="E152" s="81" t="s">
        <v>675</v>
      </c>
      <c r="F152" s="80"/>
      <c r="G152" s="82">
        <f>G153+G154</f>
        <v>214500</v>
      </c>
      <c r="H152" s="82">
        <f>H153+H154</f>
        <v>0</v>
      </c>
      <c r="I152" s="82">
        <f>I153+I154</f>
        <v>214500</v>
      </c>
      <c r="J152" s="82">
        <f>J153+J154</f>
        <v>214500</v>
      </c>
      <c r="K152" s="82">
        <f>K153+K154</f>
        <v>0</v>
      </c>
      <c r="L152" s="82">
        <f t="shared" si="14"/>
        <v>214500</v>
      </c>
      <c r="M152" s="89"/>
      <c r="N152" s="89"/>
      <c r="O152" s="89"/>
    </row>
    <row r="153" spans="2:15" ht="51">
      <c r="B153" s="129" t="s">
        <v>767</v>
      </c>
      <c r="C153" s="80" t="s">
        <v>638</v>
      </c>
      <c r="D153" s="81" t="s">
        <v>644</v>
      </c>
      <c r="E153" s="81" t="s">
        <v>675</v>
      </c>
      <c r="F153" s="80">
        <v>100</v>
      </c>
      <c r="G153" s="82">
        <v>214500</v>
      </c>
      <c r="H153" s="82">
        <v>0</v>
      </c>
      <c r="I153" s="82">
        <f>G153+H153</f>
        <v>214500</v>
      </c>
      <c r="J153" s="82">
        <v>214500</v>
      </c>
      <c r="K153" s="82">
        <v>0</v>
      </c>
      <c r="L153" s="82">
        <f t="shared" si="14"/>
        <v>214500</v>
      </c>
      <c r="M153" s="89"/>
      <c r="N153" s="89"/>
      <c r="O153" s="89"/>
    </row>
    <row r="154" spans="2:15" ht="25.5" hidden="1">
      <c r="B154" s="129" t="s">
        <v>768</v>
      </c>
      <c r="C154" s="80" t="s">
        <v>638</v>
      </c>
      <c r="D154" s="81" t="s">
        <v>644</v>
      </c>
      <c r="E154" s="81" t="s">
        <v>675</v>
      </c>
      <c r="F154" s="80">
        <v>200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f t="shared" si="14"/>
        <v>0</v>
      </c>
      <c r="M154" s="89"/>
      <c r="N154" s="89"/>
      <c r="O154" s="89"/>
    </row>
    <row r="155" spans="2:15" ht="24">
      <c r="B155" s="92" t="s">
        <v>1458</v>
      </c>
      <c r="C155" s="80" t="s">
        <v>638</v>
      </c>
      <c r="D155" s="81" t="s">
        <v>644</v>
      </c>
      <c r="E155" s="81" t="s">
        <v>1459</v>
      </c>
      <c r="F155" s="80"/>
      <c r="G155" s="82">
        <f aca="true" t="shared" si="17" ref="G155:K157">G156</f>
        <v>334220</v>
      </c>
      <c r="H155" s="82">
        <f t="shared" si="17"/>
        <v>0</v>
      </c>
      <c r="I155" s="82">
        <f t="shared" si="17"/>
        <v>334220</v>
      </c>
      <c r="J155" s="82">
        <f t="shared" si="17"/>
        <v>334220</v>
      </c>
      <c r="K155" s="82">
        <f t="shared" si="17"/>
        <v>0</v>
      </c>
      <c r="L155" s="82">
        <f t="shared" si="14"/>
        <v>334220</v>
      </c>
      <c r="M155" s="89"/>
      <c r="N155" s="89"/>
      <c r="O155" s="89"/>
    </row>
    <row r="156" spans="2:15" ht="24">
      <c r="B156" s="92" t="s">
        <v>810</v>
      </c>
      <c r="C156" s="80" t="s">
        <v>638</v>
      </c>
      <c r="D156" s="81" t="s">
        <v>644</v>
      </c>
      <c r="E156" s="81" t="s">
        <v>1462</v>
      </c>
      <c r="F156" s="80"/>
      <c r="G156" s="82">
        <f t="shared" si="17"/>
        <v>334220</v>
      </c>
      <c r="H156" s="82">
        <f t="shared" si="17"/>
        <v>0</v>
      </c>
      <c r="I156" s="82">
        <f t="shared" si="17"/>
        <v>334220</v>
      </c>
      <c r="J156" s="82">
        <f t="shared" si="17"/>
        <v>334220</v>
      </c>
      <c r="K156" s="82">
        <f t="shared" si="17"/>
        <v>0</v>
      </c>
      <c r="L156" s="82">
        <f t="shared" si="14"/>
        <v>334220</v>
      </c>
      <c r="M156" s="89"/>
      <c r="N156" s="89"/>
      <c r="O156" s="89"/>
    </row>
    <row r="157" spans="2:15" ht="24">
      <c r="B157" s="92" t="s">
        <v>815</v>
      </c>
      <c r="C157" s="80" t="s">
        <v>638</v>
      </c>
      <c r="D157" s="81" t="s">
        <v>644</v>
      </c>
      <c r="E157" s="81" t="s">
        <v>1290</v>
      </c>
      <c r="F157" s="80"/>
      <c r="G157" s="82">
        <f t="shared" si="17"/>
        <v>334220</v>
      </c>
      <c r="H157" s="82">
        <f t="shared" si="17"/>
        <v>0</v>
      </c>
      <c r="I157" s="82">
        <f t="shared" si="17"/>
        <v>334220</v>
      </c>
      <c r="J157" s="82">
        <f t="shared" si="17"/>
        <v>334220</v>
      </c>
      <c r="K157" s="82">
        <f t="shared" si="17"/>
        <v>0</v>
      </c>
      <c r="L157" s="82">
        <f t="shared" si="14"/>
        <v>334220</v>
      </c>
      <c r="M157" s="89"/>
      <c r="N157" s="89"/>
      <c r="O157" s="89"/>
    </row>
    <row r="158" spans="2:15" ht="51">
      <c r="B158" s="129" t="s">
        <v>767</v>
      </c>
      <c r="C158" s="80" t="s">
        <v>638</v>
      </c>
      <c r="D158" s="81" t="s">
        <v>644</v>
      </c>
      <c r="E158" s="81" t="s">
        <v>1290</v>
      </c>
      <c r="F158" s="80" t="s">
        <v>735</v>
      </c>
      <c r="G158" s="82">
        <v>334220</v>
      </c>
      <c r="H158" s="82">
        <v>0</v>
      </c>
      <c r="I158" s="82">
        <f>G158+H158</f>
        <v>334220</v>
      </c>
      <c r="J158" s="82">
        <v>334220</v>
      </c>
      <c r="K158" s="82">
        <v>0</v>
      </c>
      <c r="L158" s="82">
        <f t="shared" si="14"/>
        <v>334220</v>
      </c>
      <c r="M158" s="89"/>
      <c r="N158" s="89"/>
      <c r="O158" s="89"/>
    </row>
    <row r="159" spans="2:15" ht="12.75">
      <c r="B159" s="129" t="s">
        <v>958</v>
      </c>
      <c r="C159" s="80" t="s">
        <v>640</v>
      </c>
      <c r="D159" s="81"/>
      <c r="E159" s="81"/>
      <c r="F159" s="80"/>
      <c r="G159" s="82">
        <f>G160+G168</f>
        <v>3902700</v>
      </c>
      <c r="H159" s="82">
        <f>H160+H168</f>
        <v>0</v>
      </c>
      <c r="I159" s="82">
        <f>I160+I168</f>
        <v>3902700</v>
      </c>
      <c r="J159" s="82">
        <f>J160+J168</f>
        <v>3902700</v>
      </c>
      <c r="K159" s="82">
        <f>K160+K168</f>
        <v>0</v>
      </c>
      <c r="L159" s="82">
        <f t="shared" si="14"/>
        <v>3902700</v>
      </c>
      <c r="M159" s="89"/>
      <c r="N159" s="89"/>
      <c r="O159" s="89"/>
    </row>
    <row r="160" spans="2:15" ht="25.5" hidden="1">
      <c r="B160" s="129" t="s">
        <v>949</v>
      </c>
      <c r="C160" s="80" t="s">
        <v>640</v>
      </c>
      <c r="D160" s="81" t="s">
        <v>645</v>
      </c>
      <c r="E160" s="81"/>
      <c r="F160" s="80"/>
      <c r="G160" s="82">
        <f>G162</f>
        <v>0</v>
      </c>
      <c r="H160" s="82">
        <f>H162</f>
        <v>0</v>
      </c>
      <c r="I160" s="82">
        <f>I162</f>
        <v>0</v>
      </c>
      <c r="J160" s="82">
        <f>J162</f>
        <v>0</v>
      </c>
      <c r="K160" s="82">
        <f>K162</f>
        <v>0</v>
      </c>
      <c r="L160" s="82">
        <f t="shared" si="14"/>
        <v>0</v>
      </c>
      <c r="M160" s="89"/>
      <c r="N160" s="89"/>
      <c r="O160" s="89"/>
    </row>
    <row r="161" spans="2:15" ht="38.25" hidden="1">
      <c r="B161" s="129" t="s">
        <v>1226</v>
      </c>
      <c r="C161" s="80" t="s">
        <v>640</v>
      </c>
      <c r="D161" s="81" t="s">
        <v>645</v>
      </c>
      <c r="E161" s="81" t="s">
        <v>1166</v>
      </c>
      <c r="F161" s="80"/>
      <c r="G161" s="82">
        <f>G162</f>
        <v>0</v>
      </c>
      <c r="H161" s="82">
        <f>H162</f>
        <v>0</v>
      </c>
      <c r="I161" s="82">
        <f>I162</f>
        <v>0</v>
      </c>
      <c r="J161" s="82">
        <f>J162</f>
        <v>0</v>
      </c>
      <c r="K161" s="82">
        <f>K162</f>
        <v>0</v>
      </c>
      <c r="L161" s="82">
        <f t="shared" si="14"/>
        <v>0</v>
      </c>
      <c r="M161" s="89"/>
      <c r="N161" s="89"/>
      <c r="O161" s="89"/>
    </row>
    <row r="162" spans="2:15" ht="51" hidden="1">
      <c r="B162" s="129" t="s">
        <v>1388</v>
      </c>
      <c r="C162" s="80" t="s">
        <v>640</v>
      </c>
      <c r="D162" s="81" t="s">
        <v>645</v>
      </c>
      <c r="E162" s="81" t="s">
        <v>1150</v>
      </c>
      <c r="F162" s="80"/>
      <c r="G162" s="82">
        <f>G164</f>
        <v>0</v>
      </c>
      <c r="H162" s="82">
        <f>H164</f>
        <v>0</v>
      </c>
      <c r="I162" s="82">
        <f>I164</f>
        <v>0</v>
      </c>
      <c r="J162" s="82">
        <f>J164</f>
        <v>0</v>
      </c>
      <c r="K162" s="82">
        <f>K164</f>
        <v>0</v>
      </c>
      <c r="L162" s="82">
        <f t="shared" si="14"/>
        <v>0</v>
      </c>
      <c r="M162" s="89"/>
      <c r="N162" s="89"/>
      <c r="O162" s="89"/>
    </row>
    <row r="163" spans="2:15" ht="25.5" hidden="1">
      <c r="B163" s="129" t="s">
        <v>1227</v>
      </c>
      <c r="C163" s="80" t="s">
        <v>640</v>
      </c>
      <c r="D163" s="81" t="s">
        <v>645</v>
      </c>
      <c r="E163" s="81" t="s">
        <v>1206</v>
      </c>
      <c r="F163" s="80"/>
      <c r="G163" s="82">
        <f>G164</f>
        <v>0</v>
      </c>
      <c r="H163" s="82">
        <f>H164</f>
        <v>0</v>
      </c>
      <c r="I163" s="82">
        <f>I164</f>
        <v>0</v>
      </c>
      <c r="J163" s="82">
        <f>J164</f>
        <v>0</v>
      </c>
      <c r="K163" s="82">
        <f>K164</f>
        <v>0</v>
      </c>
      <c r="L163" s="82">
        <f t="shared" si="14"/>
        <v>0</v>
      </c>
      <c r="M163" s="89"/>
      <c r="N163" s="89"/>
      <c r="O163" s="89"/>
    </row>
    <row r="164" spans="2:15" ht="25.5" hidden="1">
      <c r="B164" s="129" t="s">
        <v>1228</v>
      </c>
      <c r="C164" s="80" t="s">
        <v>640</v>
      </c>
      <c r="D164" s="81" t="s">
        <v>645</v>
      </c>
      <c r="E164" s="81" t="s">
        <v>1297</v>
      </c>
      <c r="F164" s="80"/>
      <c r="G164" s="82">
        <f>G165+G166+G167</f>
        <v>0</v>
      </c>
      <c r="H164" s="82">
        <f>H165+H166+H167</f>
        <v>0</v>
      </c>
      <c r="I164" s="82">
        <f>I165+I166+I167</f>
        <v>0</v>
      </c>
      <c r="J164" s="82">
        <f>J165+J166+J167</f>
        <v>0</v>
      </c>
      <c r="K164" s="82">
        <f>K165+K166+K167</f>
        <v>0</v>
      </c>
      <c r="L164" s="82">
        <f t="shared" si="14"/>
        <v>0</v>
      </c>
      <c r="M164" s="89"/>
      <c r="N164" s="89"/>
      <c r="O164" s="89"/>
    </row>
    <row r="165" spans="2:15" ht="51" hidden="1">
      <c r="B165" s="129" t="s">
        <v>767</v>
      </c>
      <c r="C165" s="80" t="s">
        <v>640</v>
      </c>
      <c r="D165" s="81" t="s">
        <v>645</v>
      </c>
      <c r="E165" s="81" t="s">
        <v>1297</v>
      </c>
      <c r="F165" s="80" t="s">
        <v>735</v>
      </c>
      <c r="G165" s="82">
        <v>0</v>
      </c>
      <c r="H165" s="82">
        <v>0</v>
      </c>
      <c r="I165" s="82">
        <f>G165+H165</f>
        <v>0</v>
      </c>
      <c r="J165" s="82">
        <v>0</v>
      </c>
      <c r="K165" s="82">
        <v>0</v>
      </c>
      <c r="L165" s="82">
        <f aca="true" t="shared" si="18" ref="L165:L226">J165+K165</f>
        <v>0</v>
      </c>
      <c r="M165" s="89"/>
      <c r="N165" s="89"/>
      <c r="O165" s="89"/>
    </row>
    <row r="166" spans="2:15" ht="25.5" hidden="1">
      <c r="B166" s="129" t="s">
        <v>768</v>
      </c>
      <c r="C166" s="80" t="s">
        <v>640</v>
      </c>
      <c r="D166" s="81" t="s">
        <v>645</v>
      </c>
      <c r="E166" s="81" t="s">
        <v>1297</v>
      </c>
      <c r="F166" s="80" t="s">
        <v>974</v>
      </c>
      <c r="G166" s="82">
        <v>0</v>
      </c>
      <c r="H166" s="82">
        <v>0</v>
      </c>
      <c r="I166" s="82">
        <v>0</v>
      </c>
      <c r="J166" s="82">
        <v>0</v>
      </c>
      <c r="K166" s="82">
        <v>0</v>
      </c>
      <c r="L166" s="82">
        <f t="shared" si="18"/>
        <v>0</v>
      </c>
      <c r="M166" s="89"/>
      <c r="N166" s="89"/>
      <c r="O166" s="89"/>
    </row>
    <row r="167" spans="2:15" ht="12.75" hidden="1">
      <c r="B167" s="92" t="s">
        <v>771</v>
      </c>
      <c r="C167" s="80" t="s">
        <v>640</v>
      </c>
      <c r="D167" s="81" t="s">
        <v>645</v>
      </c>
      <c r="E167" s="81" t="s">
        <v>1297</v>
      </c>
      <c r="F167" s="80" t="s">
        <v>970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f t="shared" si="18"/>
        <v>0</v>
      </c>
      <c r="M167" s="89"/>
      <c r="N167" s="89"/>
      <c r="O167" s="89"/>
    </row>
    <row r="168" spans="2:15" ht="24">
      <c r="B168" s="92" t="s">
        <v>1471</v>
      </c>
      <c r="C168" s="80" t="s">
        <v>640</v>
      </c>
      <c r="D168" s="81">
        <v>10</v>
      </c>
      <c r="E168" s="81"/>
      <c r="F168" s="80"/>
      <c r="G168" s="82">
        <f aca="true" t="shared" si="19" ref="G168:K171">G169</f>
        <v>3902700</v>
      </c>
      <c r="H168" s="82">
        <f t="shared" si="19"/>
        <v>0</v>
      </c>
      <c r="I168" s="82">
        <f t="shared" si="19"/>
        <v>3902700</v>
      </c>
      <c r="J168" s="82">
        <f t="shared" si="19"/>
        <v>3902700</v>
      </c>
      <c r="K168" s="82">
        <f t="shared" si="19"/>
        <v>0</v>
      </c>
      <c r="L168" s="82">
        <f t="shared" si="18"/>
        <v>3902700</v>
      </c>
      <c r="M168" s="89"/>
      <c r="N168" s="89"/>
      <c r="O168" s="89"/>
    </row>
    <row r="169" spans="2:15" ht="24">
      <c r="B169" s="92" t="s">
        <v>1226</v>
      </c>
      <c r="C169" s="80" t="s">
        <v>640</v>
      </c>
      <c r="D169" s="81">
        <v>10</v>
      </c>
      <c r="E169" s="81" t="s">
        <v>1166</v>
      </c>
      <c r="F169" s="80"/>
      <c r="G169" s="82">
        <f t="shared" si="19"/>
        <v>3902700</v>
      </c>
      <c r="H169" s="82">
        <f t="shared" si="19"/>
        <v>0</v>
      </c>
      <c r="I169" s="82">
        <f t="shared" si="19"/>
        <v>3902700</v>
      </c>
      <c r="J169" s="82">
        <f t="shared" si="19"/>
        <v>3902700</v>
      </c>
      <c r="K169" s="82">
        <f t="shared" si="19"/>
        <v>0</v>
      </c>
      <c r="L169" s="82">
        <f t="shared" si="18"/>
        <v>3902700</v>
      </c>
      <c r="M169" s="89"/>
      <c r="N169" s="89"/>
      <c r="O169" s="89"/>
    </row>
    <row r="170" spans="2:15" ht="36">
      <c r="B170" s="92" t="s">
        <v>1388</v>
      </c>
      <c r="C170" s="80" t="s">
        <v>640</v>
      </c>
      <c r="D170" s="81">
        <v>10</v>
      </c>
      <c r="E170" s="81" t="s">
        <v>1150</v>
      </c>
      <c r="F170" s="80"/>
      <c r="G170" s="82">
        <f t="shared" si="19"/>
        <v>3902700</v>
      </c>
      <c r="H170" s="82">
        <f t="shared" si="19"/>
        <v>0</v>
      </c>
      <c r="I170" s="82">
        <f t="shared" si="19"/>
        <v>3902700</v>
      </c>
      <c r="J170" s="82">
        <f t="shared" si="19"/>
        <v>3902700</v>
      </c>
      <c r="K170" s="82">
        <f t="shared" si="19"/>
        <v>0</v>
      </c>
      <c r="L170" s="82">
        <f t="shared" si="18"/>
        <v>3902700</v>
      </c>
      <c r="M170" s="89"/>
      <c r="N170" s="89"/>
      <c r="O170" s="89"/>
    </row>
    <row r="171" spans="2:15" ht="24">
      <c r="B171" s="92" t="s">
        <v>1227</v>
      </c>
      <c r="C171" s="80" t="s">
        <v>640</v>
      </c>
      <c r="D171" s="81">
        <v>10</v>
      </c>
      <c r="E171" s="81" t="s">
        <v>1206</v>
      </c>
      <c r="F171" s="80"/>
      <c r="G171" s="82">
        <f t="shared" si="19"/>
        <v>3902700</v>
      </c>
      <c r="H171" s="82">
        <f t="shared" si="19"/>
        <v>0</v>
      </c>
      <c r="I171" s="82">
        <f t="shared" si="19"/>
        <v>3902700</v>
      </c>
      <c r="J171" s="82">
        <f t="shared" si="19"/>
        <v>3902700</v>
      </c>
      <c r="K171" s="82">
        <f t="shared" si="19"/>
        <v>0</v>
      </c>
      <c r="L171" s="82">
        <f t="shared" si="18"/>
        <v>3902700</v>
      </c>
      <c r="M171" s="89"/>
      <c r="N171" s="89"/>
      <c r="O171" s="89"/>
    </row>
    <row r="172" spans="1:15" ht="12.75">
      <c r="A172" s="83"/>
      <c r="B172" s="92" t="s">
        <v>1228</v>
      </c>
      <c r="C172" s="80" t="s">
        <v>640</v>
      </c>
      <c r="D172" s="81">
        <v>10</v>
      </c>
      <c r="E172" s="81" t="s">
        <v>1297</v>
      </c>
      <c r="F172" s="80"/>
      <c r="G172" s="82">
        <f>G173+G174+G175</f>
        <v>3902700</v>
      </c>
      <c r="H172" s="82">
        <f>H173+H174+H175</f>
        <v>0</v>
      </c>
      <c r="I172" s="82">
        <f>I173+I174+I175</f>
        <v>3902700</v>
      </c>
      <c r="J172" s="82">
        <f>J173+J174+J175</f>
        <v>3902700</v>
      </c>
      <c r="K172" s="82">
        <f>K173+K174+K175</f>
        <v>0</v>
      </c>
      <c r="L172" s="82">
        <f t="shared" si="18"/>
        <v>3902700</v>
      </c>
      <c r="M172" s="89"/>
      <c r="N172" s="89"/>
      <c r="O172" s="89"/>
    </row>
    <row r="173" spans="1:15" ht="48">
      <c r="A173" s="83"/>
      <c r="B173" s="92" t="s">
        <v>767</v>
      </c>
      <c r="C173" s="80" t="s">
        <v>640</v>
      </c>
      <c r="D173" s="81">
        <v>10</v>
      </c>
      <c r="E173" s="81" t="s">
        <v>1297</v>
      </c>
      <c r="F173" s="80" t="s">
        <v>735</v>
      </c>
      <c r="G173" s="82">
        <v>3894700</v>
      </c>
      <c r="H173" s="82">
        <v>0</v>
      </c>
      <c r="I173" s="82">
        <f>G173+H173</f>
        <v>3894700</v>
      </c>
      <c r="J173" s="82">
        <v>3894700</v>
      </c>
      <c r="K173" s="82">
        <v>0</v>
      </c>
      <c r="L173" s="82">
        <f t="shared" si="18"/>
        <v>3894700</v>
      </c>
      <c r="M173" s="89"/>
      <c r="N173" s="89"/>
      <c r="O173" s="89"/>
    </row>
    <row r="174" spans="1:15" ht="24" hidden="1">
      <c r="A174" s="83"/>
      <c r="B174" s="92" t="s">
        <v>768</v>
      </c>
      <c r="C174" s="80" t="s">
        <v>640</v>
      </c>
      <c r="D174" s="81">
        <v>10</v>
      </c>
      <c r="E174" s="81" t="s">
        <v>1297</v>
      </c>
      <c r="F174" s="80" t="s">
        <v>974</v>
      </c>
      <c r="G174" s="82">
        <v>0</v>
      </c>
      <c r="H174" s="82">
        <v>0</v>
      </c>
      <c r="I174" s="82">
        <f>G174+H174</f>
        <v>0</v>
      </c>
      <c r="J174" s="82">
        <v>0</v>
      </c>
      <c r="K174" s="82">
        <v>0</v>
      </c>
      <c r="L174" s="82">
        <f t="shared" si="18"/>
        <v>0</v>
      </c>
      <c r="M174" s="89"/>
      <c r="N174" s="89"/>
      <c r="O174" s="89"/>
    </row>
    <row r="175" spans="1:15" ht="12.75">
      <c r="A175" s="83"/>
      <c r="B175" s="92" t="s">
        <v>771</v>
      </c>
      <c r="C175" s="80" t="s">
        <v>640</v>
      </c>
      <c r="D175" s="81">
        <v>10</v>
      </c>
      <c r="E175" s="81" t="s">
        <v>1297</v>
      </c>
      <c r="F175" s="80" t="s">
        <v>970</v>
      </c>
      <c r="G175" s="82">
        <v>8000</v>
      </c>
      <c r="H175" s="82">
        <v>0</v>
      </c>
      <c r="I175" s="82">
        <f>G175+H175</f>
        <v>8000</v>
      </c>
      <c r="J175" s="82">
        <v>8000</v>
      </c>
      <c r="K175" s="82">
        <v>0</v>
      </c>
      <c r="L175" s="82">
        <f t="shared" si="18"/>
        <v>8000</v>
      </c>
      <c r="M175" s="89"/>
      <c r="N175" s="89"/>
      <c r="O175" s="89"/>
    </row>
    <row r="176" spans="1:15" ht="24" hidden="1">
      <c r="A176" s="83"/>
      <c r="B176" s="92" t="s">
        <v>1034</v>
      </c>
      <c r="C176" s="80" t="s">
        <v>640</v>
      </c>
      <c r="D176" s="81">
        <v>14</v>
      </c>
      <c r="E176" s="81"/>
      <c r="F176" s="80"/>
      <c r="G176" s="82">
        <f aca="true" t="shared" si="20" ref="G176:K180">G177</f>
        <v>0</v>
      </c>
      <c r="H176" s="82">
        <f t="shared" si="20"/>
        <v>0</v>
      </c>
      <c r="I176" s="82">
        <f t="shared" si="20"/>
        <v>0</v>
      </c>
      <c r="J176" s="82">
        <f t="shared" si="20"/>
        <v>0</v>
      </c>
      <c r="K176" s="82">
        <f t="shared" si="20"/>
        <v>0</v>
      </c>
      <c r="L176" s="82">
        <f t="shared" si="18"/>
        <v>0</v>
      </c>
      <c r="M176" s="89"/>
      <c r="N176" s="89"/>
      <c r="O176" s="89"/>
    </row>
    <row r="177" spans="1:15" ht="48" hidden="1">
      <c r="A177" s="83"/>
      <c r="B177" s="92" t="s">
        <v>1372</v>
      </c>
      <c r="C177" s="80" t="s">
        <v>640</v>
      </c>
      <c r="D177" s="81">
        <v>14</v>
      </c>
      <c r="E177" s="81" t="s">
        <v>1301</v>
      </c>
      <c r="F177" s="80"/>
      <c r="G177" s="82">
        <f t="shared" si="20"/>
        <v>0</v>
      </c>
      <c r="H177" s="82">
        <f t="shared" si="20"/>
        <v>0</v>
      </c>
      <c r="I177" s="82">
        <f t="shared" si="20"/>
        <v>0</v>
      </c>
      <c r="J177" s="82">
        <f t="shared" si="20"/>
        <v>0</v>
      </c>
      <c r="K177" s="82">
        <f t="shared" si="20"/>
        <v>0</v>
      </c>
      <c r="L177" s="82">
        <f t="shared" si="18"/>
        <v>0</v>
      </c>
      <c r="M177" s="89"/>
      <c r="N177" s="89"/>
      <c r="O177" s="89"/>
    </row>
    <row r="178" spans="1:15" ht="15.75" customHeight="1" hidden="1">
      <c r="A178" s="83"/>
      <c r="B178" s="92" t="s">
        <v>1373</v>
      </c>
      <c r="C178" s="80" t="s">
        <v>640</v>
      </c>
      <c r="D178" s="81">
        <v>14</v>
      </c>
      <c r="E178" s="81" t="s">
        <v>1300</v>
      </c>
      <c r="F178" s="80"/>
      <c r="G178" s="82">
        <f t="shared" si="20"/>
        <v>0</v>
      </c>
      <c r="H178" s="82">
        <f t="shared" si="20"/>
        <v>0</v>
      </c>
      <c r="I178" s="82">
        <f t="shared" si="20"/>
        <v>0</v>
      </c>
      <c r="J178" s="82">
        <f t="shared" si="20"/>
        <v>0</v>
      </c>
      <c r="K178" s="82">
        <f t="shared" si="20"/>
        <v>0</v>
      </c>
      <c r="L178" s="82">
        <f t="shared" si="18"/>
        <v>0</v>
      </c>
      <c r="M178" s="89"/>
      <c r="N178" s="89"/>
      <c r="O178" s="89"/>
    </row>
    <row r="179" spans="1:15" ht="24" hidden="1">
      <c r="A179" s="83"/>
      <c r="B179" s="92" t="s">
        <v>1374</v>
      </c>
      <c r="C179" s="80" t="s">
        <v>640</v>
      </c>
      <c r="D179" s="81">
        <v>14</v>
      </c>
      <c r="E179" s="81" t="s">
        <v>1299</v>
      </c>
      <c r="F179" s="80"/>
      <c r="G179" s="82">
        <f t="shared" si="20"/>
        <v>0</v>
      </c>
      <c r="H179" s="82">
        <f t="shared" si="20"/>
        <v>0</v>
      </c>
      <c r="I179" s="82">
        <f t="shared" si="20"/>
        <v>0</v>
      </c>
      <c r="J179" s="82">
        <f t="shared" si="20"/>
        <v>0</v>
      </c>
      <c r="K179" s="82">
        <f t="shared" si="20"/>
        <v>0</v>
      </c>
      <c r="L179" s="82">
        <f t="shared" si="18"/>
        <v>0</v>
      </c>
      <c r="M179" s="89"/>
      <c r="N179" s="89"/>
      <c r="O179" s="89"/>
    </row>
    <row r="180" spans="1:15" ht="36" hidden="1">
      <c r="A180" s="83"/>
      <c r="B180" s="94" t="s">
        <v>1457</v>
      </c>
      <c r="C180" s="80" t="s">
        <v>640</v>
      </c>
      <c r="D180" s="81">
        <v>14</v>
      </c>
      <c r="E180" s="81" t="s">
        <v>1298</v>
      </c>
      <c r="F180" s="80"/>
      <c r="G180" s="82">
        <f t="shared" si="20"/>
        <v>0</v>
      </c>
      <c r="H180" s="82">
        <f t="shared" si="20"/>
        <v>0</v>
      </c>
      <c r="I180" s="82">
        <f t="shared" si="20"/>
        <v>0</v>
      </c>
      <c r="J180" s="82">
        <f t="shared" si="20"/>
        <v>0</v>
      </c>
      <c r="K180" s="82">
        <f t="shared" si="20"/>
        <v>0</v>
      </c>
      <c r="L180" s="82">
        <f t="shared" si="18"/>
        <v>0</v>
      </c>
      <c r="M180" s="89"/>
      <c r="N180" s="89"/>
      <c r="O180" s="89"/>
    </row>
    <row r="181" spans="1:15" ht="24" hidden="1">
      <c r="A181" s="83"/>
      <c r="B181" s="92" t="s">
        <v>768</v>
      </c>
      <c r="C181" s="80" t="s">
        <v>640</v>
      </c>
      <c r="D181" s="81">
        <v>14</v>
      </c>
      <c r="E181" s="81" t="s">
        <v>1298</v>
      </c>
      <c r="F181" s="80" t="s">
        <v>974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f t="shared" si="18"/>
        <v>0</v>
      </c>
      <c r="M181" s="89"/>
      <c r="N181" s="89"/>
      <c r="O181" s="89"/>
    </row>
    <row r="182" spans="1:15" ht="12.75">
      <c r="A182" s="83"/>
      <c r="B182" s="129" t="s">
        <v>959</v>
      </c>
      <c r="C182" s="80" t="s">
        <v>641</v>
      </c>
      <c r="D182" s="81"/>
      <c r="E182" s="81"/>
      <c r="F182" s="80"/>
      <c r="G182" s="82">
        <f>G183+G216+G229+G204+G210</f>
        <v>15139760</v>
      </c>
      <c r="H182" s="82">
        <f>H183+H216+H229+H204+H210</f>
        <v>0</v>
      </c>
      <c r="I182" s="82">
        <f>I183+I216+I229+I204+I210</f>
        <v>15139760</v>
      </c>
      <c r="J182" s="82">
        <f>J183+J216+J229+J204+J210</f>
        <v>16308930</v>
      </c>
      <c r="K182" s="82">
        <f>K183+K216+K229+K204+K210</f>
        <v>0</v>
      </c>
      <c r="L182" s="82">
        <f t="shared" si="18"/>
        <v>16308930</v>
      </c>
      <c r="M182" s="89"/>
      <c r="N182" s="89"/>
      <c r="O182" s="89"/>
    </row>
    <row r="183" spans="1:15" ht="18" customHeight="1">
      <c r="A183" s="83"/>
      <c r="B183" s="129" t="s">
        <v>462</v>
      </c>
      <c r="C183" s="80" t="s">
        <v>641</v>
      </c>
      <c r="D183" s="81" t="s">
        <v>647</v>
      </c>
      <c r="E183" s="81"/>
      <c r="F183" s="80"/>
      <c r="G183" s="82">
        <f>G193+G185</f>
        <v>844700</v>
      </c>
      <c r="H183" s="82">
        <f>H193+H185</f>
        <v>0</v>
      </c>
      <c r="I183" s="82">
        <f>I193+I185</f>
        <v>844700</v>
      </c>
      <c r="J183" s="82">
        <f>J193+J185</f>
        <v>844700</v>
      </c>
      <c r="K183" s="82">
        <f>K193+K185</f>
        <v>0</v>
      </c>
      <c r="L183" s="82">
        <f t="shared" si="18"/>
        <v>844700</v>
      </c>
      <c r="M183" s="89"/>
      <c r="N183" s="89"/>
      <c r="O183" s="89"/>
    </row>
    <row r="184" spans="1:15" ht="38.25">
      <c r="A184" s="83"/>
      <c r="B184" s="129" t="s">
        <v>1229</v>
      </c>
      <c r="C184" s="80" t="s">
        <v>641</v>
      </c>
      <c r="D184" s="81" t="s">
        <v>647</v>
      </c>
      <c r="E184" s="81" t="s">
        <v>1161</v>
      </c>
      <c r="F184" s="80"/>
      <c r="G184" s="82">
        <f>G185</f>
        <v>844700</v>
      </c>
      <c r="H184" s="82">
        <f>H185</f>
        <v>0</v>
      </c>
      <c r="I184" s="82">
        <f>I185</f>
        <v>844700</v>
      </c>
      <c r="J184" s="82">
        <f>J185</f>
        <v>844700</v>
      </c>
      <c r="K184" s="82">
        <f>K185</f>
        <v>0</v>
      </c>
      <c r="L184" s="82">
        <f t="shared" si="18"/>
        <v>844700</v>
      </c>
      <c r="M184" s="89"/>
      <c r="N184" s="89"/>
      <c r="O184" s="89"/>
    </row>
    <row r="185" spans="1:15" ht="25.5">
      <c r="A185" s="83"/>
      <c r="B185" s="129" t="s">
        <v>1230</v>
      </c>
      <c r="C185" s="80" t="s">
        <v>641</v>
      </c>
      <c r="D185" s="81" t="s">
        <v>647</v>
      </c>
      <c r="E185" s="81" t="s">
        <v>1155</v>
      </c>
      <c r="F185" s="80"/>
      <c r="G185" s="82">
        <f>G186+G190</f>
        <v>844700</v>
      </c>
      <c r="H185" s="82">
        <f>H186+H190</f>
        <v>0</v>
      </c>
      <c r="I185" s="82">
        <f>I186+I190</f>
        <v>844700</v>
      </c>
      <c r="J185" s="82">
        <f>J186+J190</f>
        <v>844700</v>
      </c>
      <c r="K185" s="82">
        <f>K186+K190</f>
        <v>0</v>
      </c>
      <c r="L185" s="82">
        <f t="shared" si="18"/>
        <v>844700</v>
      </c>
      <c r="M185" s="89"/>
      <c r="N185" s="89"/>
      <c r="O185" s="89"/>
    </row>
    <row r="186" spans="1:15" ht="25.5">
      <c r="A186" s="83"/>
      <c r="B186" s="129" t="s">
        <v>1231</v>
      </c>
      <c r="C186" s="80" t="s">
        <v>641</v>
      </c>
      <c r="D186" s="81" t="s">
        <v>647</v>
      </c>
      <c r="E186" s="81" t="s">
        <v>1151</v>
      </c>
      <c r="F186" s="80"/>
      <c r="G186" s="82">
        <f>G187</f>
        <v>422800</v>
      </c>
      <c r="H186" s="82">
        <f>H187</f>
        <v>0</v>
      </c>
      <c r="I186" s="82">
        <f>I187</f>
        <v>422800</v>
      </c>
      <c r="J186" s="82">
        <f>J187</f>
        <v>422800</v>
      </c>
      <c r="K186" s="82">
        <f>K187</f>
        <v>0</v>
      </c>
      <c r="L186" s="82">
        <f t="shared" si="18"/>
        <v>422800</v>
      </c>
      <c r="M186" s="89"/>
      <c r="N186" s="89"/>
      <c r="O186" s="89"/>
    </row>
    <row r="187" spans="1:15" ht="25.5">
      <c r="A187" s="83"/>
      <c r="B187" s="129" t="s">
        <v>1232</v>
      </c>
      <c r="C187" s="80" t="s">
        <v>641</v>
      </c>
      <c r="D187" s="81" t="s">
        <v>647</v>
      </c>
      <c r="E187" s="81" t="s">
        <v>1153</v>
      </c>
      <c r="F187" s="80"/>
      <c r="G187" s="82">
        <f>G188+G189</f>
        <v>422800</v>
      </c>
      <c r="H187" s="82">
        <f>H188+H189</f>
        <v>0</v>
      </c>
      <c r="I187" s="82">
        <f>I188+I189</f>
        <v>422800</v>
      </c>
      <c r="J187" s="82">
        <f>J188+J189</f>
        <v>422800</v>
      </c>
      <c r="K187" s="82">
        <f>K188+K189</f>
        <v>0</v>
      </c>
      <c r="L187" s="82">
        <f t="shared" si="18"/>
        <v>422800</v>
      </c>
      <c r="M187" s="89"/>
      <c r="N187" s="89"/>
      <c r="O187" s="89"/>
    </row>
    <row r="188" spans="1:15" ht="51" hidden="1">
      <c r="A188" s="83"/>
      <c r="B188" s="129" t="s">
        <v>767</v>
      </c>
      <c r="C188" s="80" t="s">
        <v>641</v>
      </c>
      <c r="D188" s="81" t="s">
        <v>647</v>
      </c>
      <c r="E188" s="81" t="s">
        <v>1153</v>
      </c>
      <c r="F188" s="80" t="s">
        <v>735</v>
      </c>
      <c r="G188" s="82">
        <v>0</v>
      </c>
      <c r="H188" s="82">
        <v>0</v>
      </c>
      <c r="I188" s="82">
        <f>G188+H188</f>
        <v>0</v>
      </c>
      <c r="J188" s="82">
        <v>0</v>
      </c>
      <c r="K188" s="82">
        <v>0</v>
      </c>
      <c r="L188" s="82">
        <f t="shared" si="18"/>
        <v>0</v>
      </c>
      <c r="M188" s="89"/>
      <c r="N188" s="89"/>
      <c r="O188" s="89"/>
    </row>
    <row r="189" spans="1:15" ht="25.5">
      <c r="A189" s="83"/>
      <c r="B189" s="129" t="s">
        <v>768</v>
      </c>
      <c r="C189" s="80" t="s">
        <v>641</v>
      </c>
      <c r="D189" s="81" t="s">
        <v>647</v>
      </c>
      <c r="E189" s="81" t="s">
        <v>1153</v>
      </c>
      <c r="F189" s="80" t="s">
        <v>974</v>
      </c>
      <c r="G189" s="82">
        <v>422800</v>
      </c>
      <c r="H189" s="82">
        <v>0</v>
      </c>
      <c r="I189" s="82">
        <f>G189+H189</f>
        <v>422800</v>
      </c>
      <c r="J189" s="82">
        <v>422800</v>
      </c>
      <c r="K189" s="82">
        <v>0</v>
      </c>
      <c r="L189" s="82">
        <f t="shared" si="18"/>
        <v>422800</v>
      </c>
      <c r="M189" s="89"/>
      <c r="N189" s="89"/>
      <c r="O189" s="89"/>
    </row>
    <row r="190" spans="1:15" ht="25.5">
      <c r="A190" s="83"/>
      <c r="B190" s="129" t="s">
        <v>1234</v>
      </c>
      <c r="C190" s="80" t="s">
        <v>641</v>
      </c>
      <c r="D190" s="81" t="s">
        <v>647</v>
      </c>
      <c r="E190" s="81" t="s">
        <v>1152</v>
      </c>
      <c r="F190" s="80"/>
      <c r="G190" s="82">
        <f aca="true" t="shared" si="21" ref="G190:K191">G191</f>
        <v>421900</v>
      </c>
      <c r="H190" s="82">
        <f t="shared" si="21"/>
        <v>0</v>
      </c>
      <c r="I190" s="82">
        <f t="shared" si="21"/>
        <v>421900</v>
      </c>
      <c r="J190" s="82">
        <f t="shared" si="21"/>
        <v>421900</v>
      </c>
      <c r="K190" s="82">
        <f t="shared" si="21"/>
        <v>0</v>
      </c>
      <c r="L190" s="82">
        <f t="shared" si="18"/>
        <v>421900</v>
      </c>
      <c r="M190" s="89"/>
      <c r="N190" s="89"/>
      <c r="O190" s="89"/>
    </row>
    <row r="191" spans="1:15" ht="76.5">
      <c r="A191" s="83"/>
      <c r="B191" s="130" t="s">
        <v>827</v>
      </c>
      <c r="C191" s="80" t="s">
        <v>641</v>
      </c>
      <c r="D191" s="81" t="s">
        <v>647</v>
      </c>
      <c r="E191" s="81" t="s">
        <v>1154</v>
      </c>
      <c r="F191" s="80"/>
      <c r="G191" s="82">
        <f t="shared" si="21"/>
        <v>421900</v>
      </c>
      <c r="H191" s="82">
        <f t="shared" si="21"/>
        <v>0</v>
      </c>
      <c r="I191" s="82">
        <f t="shared" si="21"/>
        <v>421900</v>
      </c>
      <c r="J191" s="82">
        <f t="shared" si="21"/>
        <v>421900</v>
      </c>
      <c r="K191" s="82">
        <f t="shared" si="21"/>
        <v>0</v>
      </c>
      <c r="L191" s="82">
        <f t="shared" si="18"/>
        <v>421900</v>
      </c>
      <c r="M191" s="89"/>
      <c r="N191" s="89"/>
      <c r="O191" s="89"/>
    </row>
    <row r="192" spans="1:15" ht="25.5">
      <c r="A192" s="83"/>
      <c r="B192" s="129" t="s">
        <v>768</v>
      </c>
      <c r="C192" s="80" t="s">
        <v>641</v>
      </c>
      <c r="D192" s="81" t="s">
        <v>647</v>
      </c>
      <c r="E192" s="81" t="s">
        <v>1154</v>
      </c>
      <c r="F192" s="80" t="s">
        <v>974</v>
      </c>
      <c r="G192" s="82">
        <v>421900</v>
      </c>
      <c r="H192" s="82">
        <v>0</v>
      </c>
      <c r="I192" s="82">
        <f>G192+H192</f>
        <v>421900</v>
      </c>
      <c r="J192" s="82">
        <v>421900</v>
      </c>
      <c r="K192" s="82">
        <v>0</v>
      </c>
      <c r="L192" s="82">
        <f t="shared" si="18"/>
        <v>421900</v>
      </c>
      <c r="M192" s="89"/>
      <c r="N192" s="89"/>
      <c r="O192" s="89"/>
    </row>
    <row r="193" spans="1:15" ht="25.5" hidden="1">
      <c r="A193" s="83"/>
      <c r="B193" s="129" t="s">
        <v>1076</v>
      </c>
      <c r="C193" s="80" t="s">
        <v>641</v>
      </c>
      <c r="D193" s="81" t="s">
        <v>647</v>
      </c>
      <c r="E193" s="81" t="s">
        <v>743</v>
      </c>
      <c r="F193" s="80"/>
      <c r="G193" s="82">
        <f>G194+G197+G199+G202</f>
        <v>0</v>
      </c>
      <c r="H193" s="82">
        <f>H194+H197+H199+H202</f>
        <v>0</v>
      </c>
      <c r="I193" s="82">
        <f>I194+I197+I199+I202</f>
        <v>0</v>
      </c>
      <c r="J193" s="82">
        <f>J194+J197+J199+J202</f>
        <v>0</v>
      </c>
      <c r="K193" s="82">
        <f>K194+K197+K199+K202</f>
        <v>0</v>
      </c>
      <c r="L193" s="82">
        <f t="shared" si="18"/>
        <v>0</v>
      </c>
      <c r="M193" s="89"/>
      <c r="N193" s="89"/>
      <c r="O193" s="89"/>
    </row>
    <row r="194" spans="1:15" ht="25.5" hidden="1">
      <c r="A194" s="83"/>
      <c r="B194" s="129" t="s">
        <v>826</v>
      </c>
      <c r="C194" s="80" t="s">
        <v>641</v>
      </c>
      <c r="D194" s="81" t="s">
        <v>647</v>
      </c>
      <c r="E194" s="81" t="s">
        <v>680</v>
      </c>
      <c r="F194" s="80"/>
      <c r="G194" s="82">
        <f>G195+G196</f>
        <v>0</v>
      </c>
      <c r="H194" s="82">
        <f>H195+H196</f>
        <v>0</v>
      </c>
      <c r="I194" s="82">
        <f>I195+I196</f>
        <v>0</v>
      </c>
      <c r="J194" s="82">
        <f>J195+J196</f>
        <v>0</v>
      </c>
      <c r="K194" s="82">
        <f>K195+K196</f>
        <v>0</v>
      </c>
      <c r="L194" s="82">
        <f t="shared" si="18"/>
        <v>0</v>
      </c>
      <c r="M194" s="89"/>
      <c r="N194" s="89"/>
      <c r="O194" s="89"/>
    </row>
    <row r="195" spans="1:15" ht="25.5" hidden="1">
      <c r="A195" s="83"/>
      <c r="B195" s="129" t="s">
        <v>768</v>
      </c>
      <c r="C195" s="80" t="s">
        <v>641</v>
      </c>
      <c r="D195" s="81" t="s">
        <v>647</v>
      </c>
      <c r="E195" s="81" t="s">
        <v>680</v>
      </c>
      <c r="F195" s="80">
        <v>200</v>
      </c>
      <c r="G195" s="82">
        <v>0</v>
      </c>
      <c r="H195" s="82">
        <v>0</v>
      </c>
      <c r="I195" s="82">
        <v>0</v>
      </c>
      <c r="J195" s="82"/>
      <c r="K195" s="82"/>
      <c r="L195" s="82">
        <f t="shared" si="18"/>
        <v>0</v>
      </c>
      <c r="M195" s="89"/>
      <c r="N195" s="89"/>
      <c r="O195" s="89"/>
    </row>
    <row r="196" spans="1:15" ht="12.75" hidden="1">
      <c r="A196" s="83"/>
      <c r="B196" s="129" t="s">
        <v>773</v>
      </c>
      <c r="C196" s="80" t="s">
        <v>641</v>
      </c>
      <c r="D196" s="81" t="s">
        <v>647</v>
      </c>
      <c r="E196" s="81" t="s">
        <v>680</v>
      </c>
      <c r="F196" s="80" t="s">
        <v>1002</v>
      </c>
      <c r="G196" s="82">
        <v>0</v>
      </c>
      <c r="H196" s="82">
        <v>0</v>
      </c>
      <c r="I196" s="82">
        <v>0</v>
      </c>
      <c r="J196" s="82"/>
      <c r="K196" s="82"/>
      <c r="L196" s="82">
        <f t="shared" si="18"/>
        <v>0</v>
      </c>
      <c r="M196" s="89"/>
      <c r="N196" s="89"/>
      <c r="O196" s="89"/>
    </row>
    <row r="197" spans="2:15" ht="76.5" hidden="1">
      <c r="B197" s="130" t="s">
        <v>827</v>
      </c>
      <c r="C197" s="80" t="s">
        <v>641</v>
      </c>
      <c r="D197" s="81" t="s">
        <v>647</v>
      </c>
      <c r="E197" s="81" t="s">
        <v>681</v>
      </c>
      <c r="F197" s="80"/>
      <c r="G197" s="82">
        <f>G198</f>
        <v>0</v>
      </c>
      <c r="H197" s="82">
        <f>H198</f>
        <v>0</v>
      </c>
      <c r="I197" s="82">
        <f>I198</f>
        <v>0</v>
      </c>
      <c r="J197" s="82">
        <f>J198</f>
        <v>0</v>
      </c>
      <c r="K197" s="82">
        <f>K198</f>
        <v>0</v>
      </c>
      <c r="L197" s="82">
        <f t="shared" si="18"/>
        <v>0</v>
      </c>
      <c r="M197" s="89"/>
      <c r="N197" s="89"/>
      <c r="O197" s="89"/>
    </row>
    <row r="198" spans="2:15" ht="25.5" hidden="1">
      <c r="B198" s="129" t="s">
        <v>768</v>
      </c>
      <c r="C198" s="80" t="s">
        <v>641</v>
      </c>
      <c r="D198" s="81" t="s">
        <v>647</v>
      </c>
      <c r="E198" s="81" t="s">
        <v>681</v>
      </c>
      <c r="F198" s="80">
        <v>200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f t="shared" si="18"/>
        <v>0</v>
      </c>
      <c r="M198" s="89"/>
      <c r="N198" s="89"/>
      <c r="O198" s="89"/>
    </row>
    <row r="199" spans="2:15" ht="25.5" hidden="1">
      <c r="B199" s="129" t="s">
        <v>828</v>
      </c>
      <c r="C199" s="80" t="s">
        <v>641</v>
      </c>
      <c r="D199" s="81" t="s">
        <v>647</v>
      </c>
      <c r="E199" s="81" t="s">
        <v>682</v>
      </c>
      <c r="F199" s="80"/>
      <c r="G199" s="82">
        <f>G201+G200</f>
        <v>0</v>
      </c>
      <c r="H199" s="82">
        <f>H201+H200</f>
        <v>0</v>
      </c>
      <c r="I199" s="82">
        <f>I201+I200</f>
        <v>0</v>
      </c>
      <c r="J199" s="82">
        <f>J201+J200</f>
        <v>0</v>
      </c>
      <c r="K199" s="82">
        <f>K201+K200</f>
        <v>0</v>
      </c>
      <c r="L199" s="82">
        <f t="shared" si="18"/>
        <v>0</v>
      </c>
      <c r="M199" s="89"/>
      <c r="N199" s="89"/>
      <c r="O199" s="89"/>
    </row>
    <row r="200" spans="2:15" ht="51" hidden="1">
      <c r="B200" s="129" t="s">
        <v>767</v>
      </c>
      <c r="C200" s="80" t="s">
        <v>641</v>
      </c>
      <c r="D200" s="81" t="s">
        <v>647</v>
      </c>
      <c r="E200" s="81" t="s">
        <v>682</v>
      </c>
      <c r="F200" s="80" t="s">
        <v>735</v>
      </c>
      <c r="G200" s="82">
        <v>0</v>
      </c>
      <c r="H200" s="82">
        <v>0</v>
      </c>
      <c r="I200" s="82">
        <v>0</v>
      </c>
      <c r="J200" s="82"/>
      <c r="K200" s="82"/>
      <c r="L200" s="82">
        <f t="shared" si="18"/>
        <v>0</v>
      </c>
      <c r="M200" s="89"/>
      <c r="N200" s="89"/>
      <c r="O200" s="89"/>
    </row>
    <row r="201" spans="2:15" ht="25.5" hidden="1">
      <c r="B201" s="129" t="s">
        <v>768</v>
      </c>
      <c r="C201" s="80" t="s">
        <v>641</v>
      </c>
      <c r="D201" s="81" t="s">
        <v>647</v>
      </c>
      <c r="E201" s="81" t="s">
        <v>682</v>
      </c>
      <c r="F201" s="80">
        <v>200</v>
      </c>
      <c r="G201" s="82">
        <v>0</v>
      </c>
      <c r="H201" s="82">
        <v>0</v>
      </c>
      <c r="I201" s="82">
        <v>0</v>
      </c>
      <c r="J201" s="82"/>
      <c r="K201" s="82"/>
      <c r="L201" s="82">
        <f t="shared" si="18"/>
        <v>0</v>
      </c>
      <c r="M201" s="89"/>
      <c r="N201" s="89"/>
      <c r="O201" s="89"/>
    </row>
    <row r="202" spans="2:15" ht="25.5" hidden="1">
      <c r="B202" s="129" t="s">
        <v>829</v>
      </c>
      <c r="C202" s="80" t="s">
        <v>641</v>
      </c>
      <c r="D202" s="81" t="s">
        <v>647</v>
      </c>
      <c r="E202" s="81" t="s">
        <v>683</v>
      </c>
      <c r="F202" s="80"/>
      <c r="G202" s="82">
        <f>G203</f>
        <v>0</v>
      </c>
      <c r="H202" s="82">
        <f>H203</f>
        <v>0</v>
      </c>
      <c r="I202" s="82">
        <f>I203</f>
        <v>0</v>
      </c>
      <c r="J202" s="82">
        <f>J203</f>
        <v>0</v>
      </c>
      <c r="K202" s="82">
        <f>K203</f>
        <v>0</v>
      </c>
      <c r="L202" s="82">
        <f t="shared" si="18"/>
        <v>0</v>
      </c>
      <c r="M202" s="89"/>
      <c r="N202" s="89"/>
      <c r="O202" s="89"/>
    </row>
    <row r="203" spans="2:15" ht="25.5" hidden="1">
      <c r="B203" s="129" t="s">
        <v>768</v>
      </c>
      <c r="C203" s="80" t="s">
        <v>641</v>
      </c>
      <c r="D203" s="81" t="s">
        <v>647</v>
      </c>
      <c r="E203" s="81" t="s">
        <v>683</v>
      </c>
      <c r="F203" s="80">
        <v>200</v>
      </c>
      <c r="G203" s="82">
        <v>0</v>
      </c>
      <c r="H203" s="82">
        <v>0</v>
      </c>
      <c r="I203" s="82">
        <v>0</v>
      </c>
      <c r="J203" s="82"/>
      <c r="K203" s="82"/>
      <c r="L203" s="82">
        <f t="shared" si="18"/>
        <v>0</v>
      </c>
      <c r="M203" s="89"/>
      <c r="N203" s="89"/>
      <c r="O203" s="89"/>
    </row>
    <row r="204" spans="2:15" ht="12.75" hidden="1">
      <c r="B204" s="129" t="s">
        <v>354</v>
      </c>
      <c r="C204" s="80" t="s">
        <v>641</v>
      </c>
      <c r="D204" s="80" t="s">
        <v>642</v>
      </c>
      <c r="E204" s="81"/>
      <c r="F204" s="80"/>
      <c r="G204" s="82">
        <f aca="true" t="shared" si="22" ref="G204:K208">G205</f>
        <v>0</v>
      </c>
      <c r="H204" s="82">
        <f t="shared" si="22"/>
        <v>0</v>
      </c>
      <c r="I204" s="82">
        <f t="shared" si="22"/>
        <v>0</v>
      </c>
      <c r="J204" s="82">
        <f t="shared" si="22"/>
        <v>0</v>
      </c>
      <c r="K204" s="82">
        <f t="shared" si="22"/>
        <v>0</v>
      </c>
      <c r="L204" s="82">
        <f t="shared" si="18"/>
        <v>0</v>
      </c>
      <c r="M204" s="89"/>
      <c r="N204" s="89"/>
      <c r="O204" s="89"/>
    </row>
    <row r="205" spans="2:15" ht="36" hidden="1">
      <c r="B205" s="92" t="s">
        <v>1238</v>
      </c>
      <c r="C205" s="80" t="s">
        <v>641</v>
      </c>
      <c r="D205" s="80" t="s">
        <v>642</v>
      </c>
      <c r="E205" s="81" t="s">
        <v>1244</v>
      </c>
      <c r="F205" s="80"/>
      <c r="G205" s="82">
        <f t="shared" si="22"/>
        <v>0</v>
      </c>
      <c r="H205" s="82">
        <f t="shared" si="22"/>
        <v>0</v>
      </c>
      <c r="I205" s="82">
        <f t="shared" si="22"/>
        <v>0</v>
      </c>
      <c r="J205" s="82">
        <f t="shared" si="22"/>
        <v>0</v>
      </c>
      <c r="K205" s="82">
        <f t="shared" si="22"/>
        <v>0</v>
      </c>
      <c r="L205" s="82">
        <f t="shared" si="18"/>
        <v>0</v>
      </c>
      <c r="M205" s="89"/>
      <c r="N205" s="89"/>
      <c r="O205" s="89"/>
    </row>
    <row r="206" spans="2:15" ht="23.25" hidden="1">
      <c r="B206" s="92" t="s">
        <v>1367</v>
      </c>
      <c r="C206" s="80" t="s">
        <v>641</v>
      </c>
      <c r="D206" s="80" t="s">
        <v>642</v>
      </c>
      <c r="E206" s="81" t="s">
        <v>1242</v>
      </c>
      <c r="F206" s="80"/>
      <c r="G206" s="82">
        <f t="shared" si="22"/>
        <v>0</v>
      </c>
      <c r="H206" s="82">
        <f t="shared" si="22"/>
        <v>0</v>
      </c>
      <c r="I206" s="82">
        <f t="shared" si="22"/>
        <v>0</v>
      </c>
      <c r="J206" s="82">
        <f t="shared" si="22"/>
        <v>0</v>
      </c>
      <c r="K206" s="82">
        <f t="shared" si="22"/>
        <v>0</v>
      </c>
      <c r="L206" s="82">
        <f t="shared" si="18"/>
        <v>0</v>
      </c>
      <c r="M206" s="89"/>
      <c r="N206" s="89"/>
      <c r="O206" s="89"/>
    </row>
    <row r="207" spans="2:15" ht="24" hidden="1">
      <c r="B207" s="92" t="s">
        <v>1243</v>
      </c>
      <c r="C207" s="80" t="s">
        <v>641</v>
      </c>
      <c r="D207" s="80" t="s">
        <v>642</v>
      </c>
      <c r="E207" s="81" t="s">
        <v>1241</v>
      </c>
      <c r="F207" s="80"/>
      <c r="G207" s="82">
        <f t="shared" si="22"/>
        <v>0</v>
      </c>
      <c r="H207" s="82">
        <f t="shared" si="22"/>
        <v>0</v>
      </c>
      <c r="I207" s="82">
        <f t="shared" si="22"/>
        <v>0</v>
      </c>
      <c r="J207" s="82">
        <f t="shared" si="22"/>
        <v>0</v>
      </c>
      <c r="K207" s="82">
        <f t="shared" si="22"/>
        <v>0</v>
      </c>
      <c r="L207" s="82">
        <f t="shared" si="18"/>
        <v>0</v>
      </c>
      <c r="M207" s="89"/>
      <c r="N207" s="89"/>
      <c r="O207" s="89"/>
    </row>
    <row r="208" spans="2:15" ht="30.75" customHeight="1" hidden="1">
      <c r="B208" s="92" t="s">
        <v>1383</v>
      </c>
      <c r="C208" s="80" t="s">
        <v>641</v>
      </c>
      <c r="D208" s="80" t="s">
        <v>642</v>
      </c>
      <c r="E208" s="81" t="s">
        <v>1349</v>
      </c>
      <c r="F208" s="80"/>
      <c r="G208" s="82">
        <f t="shared" si="22"/>
        <v>0</v>
      </c>
      <c r="H208" s="82">
        <f t="shared" si="22"/>
        <v>0</v>
      </c>
      <c r="I208" s="82">
        <f t="shared" si="22"/>
        <v>0</v>
      </c>
      <c r="J208" s="82">
        <f t="shared" si="22"/>
        <v>0</v>
      </c>
      <c r="K208" s="82">
        <f t="shared" si="22"/>
        <v>0</v>
      </c>
      <c r="L208" s="82">
        <f t="shared" si="18"/>
        <v>0</v>
      </c>
      <c r="M208" s="89"/>
      <c r="N208" s="89"/>
      <c r="O208" s="89"/>
    </row>
    <row r="209" spans="2:15" ht="24" hidden="1">
      <c r="B209" s="92" t="s">
        <v>768</v>
      </c>
      <c r="C209" s="80" t="s">
        <v>641</v>
      </c>
      <c r="D209" s="80" t="s">
        <v>642</v>
      </c>
      <c r="E209" s="81" t="s">
        <v>1349</v>
      </c>
      <c r="F209" s="80" t="s">
        <v>974</v>
      </c>
      <c r="G209" s="82">
        <v>0</v>
      </c>
      <c r="H209" s="82">
        <v>0</v>
      </c>
      <c r="I209" s="82">
        <f>G209+H209</f>
        <v>0</v>
      </c>
      <c r="J209" s="82">
        <v>0</v>
      </c>
      <c r="K209" s="82">
        <v>0</v>
      </c>
      <c r="L209" s="82">
        <f t="shared" si="18"/>
        <v>0</v>
      </c>
      <c r="M209" s="89"/>
      <c r="N209" s="89"/>
      <c r="O209" s="89"/>
    </row>
    <row r="210" spans="2:15" ht="12.75" hidden="1">
      <c r="B210" s="131" t="s">
        <v>1432</v>
      </c>
      <c r="C210" s="80" t="s">
        <v>641</v>
      </c>
      <c r="D210" s="80" t="s">
        <v>650</v>
      </c>
      <c r="E210" s="81"/>
      <c r="F210" s="80"/>
      <c r="G210" s="82">
        <f aca="true" t="shared" si="23" ref="G210:K214">G211</f>
        <v>0</v>
      </c>
      <c r="H210" s="82">
        <f t="shared" si="23"/>
        <v>0</v>
      </c>
      <c r="I210" s="82">
        <f t="shared" si="23"/>
        <v>0</v>
      </c>
      <c r="J210" s="82">
        <f t="shared" si="23"/>
        <v>0</v>
      </c>
      <c r="K210" s="82">
        <f t="shared" si="23"/>
        <v>0</v>
      </c>
      <c r="L210" s="82">
        <f t="shared" si="18"/>
        <v>0</v>
      </c>
      <c r="M210" s="89"/>
      <c r="N210" s="89"/>
      <c r="O210" s="89"/>
    </row>
    <row r="211" spans="2:15" ht="25.5" hidden="1">
      <c r="B211" s="129" t="s">
        <v>1406</v>
      </c>
      <c r="C211" s="80" t="s">
        <v>641</v>
      </c>
      <c r="D211" s="80" t="s">
        <v>650</v>
      </c>
      <c r="E211" s="81" t="s">
        <v>1167</v>
      </c>
      <c r="F211" s="80"/>
      <c r="G211" s="82">
        <f t="shared" si="23"/>
        <v>0</v>
      </c>
      <c r="H211" s="82">
        <f t="shared" si="23"/>
        <v>0</v>
      </c>
      <c r="I211" s="82">
        <f t="shared" si="23"/>
        <v>0</v>
      </c>
      <c r="J211" s="82">
        <f t="shared" si="23"/>
        <v>0</v>
      </c>
      <c r="K211" s="82">
        <f t="shared" si="23"/>
        <v>0</v>
      </c>
      <c r="L211" s="82">
        <f t="shared" si="18"/>
        <v>0</v>
      </c>
      <c r="M211" s="89"/>
      <c r="N211" s="89"/>
      <c r="O211" s="89"/>
    </row>
    <row r="212" spans="2:15" ht="25.5" hidden="1">
      <c r="B212" s="129" t="s">
        <v>1396</v>
      </c>
      <c r="C212" s="80" t="s">
        <v>641</v>
      </c>
      <c r="D212" s="80" t="s">
        <v>650</v>
      </c>
      <c r="E212" s="81" t="s">
        <v>1394</v>
      </c>
      <c r="F212" s="80"/>
      <c r="G212" s="82">
        <f t="shared" si="23"/>
        <v>0</v>
      </c>
      <c r="H212" s="82">
        <f t="shared" si="23"/>
        <v>0</v>
      </c>
      <c r="I212" s="82">
        <f t="shared" si="23"/>
        <v>0</v>
      </c>
      <c r="J212" s="82">
        <f t="shared" si="23"/>
        <v>0</v>
      </c>
      <c r="K212" s="82">
        <f t="shared" si="23"/>
        <v>0</v>
      </c>
      <c r="L212" s="82">
        <f t="shared" si="18"/>
        <v>0</v>
      </c>
      <c r="M212" s="89"/>
      <c r="N212" s="89"/>
      <c r="O212" s="89"/>
    </row>
    <row r="213" spans="2:15" ht="25.5" hidden="1">
      <c r="B213" s="129" t="s">
        <v>1397</v>
      </c>
      <c r="C213" s="80" t="s">
        <v>641</v>
      </c>
      <c r="D213" s="80" t="s">
        <v>650</v>
      </c>
      <c r="E213" s="81" t="s">
        <v>1395</v>
      </c>
      <c r="F213" s="80"/>
      <c r="G213" s="82">
        <f t="shared" si="23"/>
        <v>0</v>
      </c>
      <c r="H213" s="82">
        <f t="shared" si="23"/>
        <v>0</v>
      </c>
      <c r="I213" s="82">
        <f t="shared" si="23"/>
        <v>0</v>
      </c>
      <c r="J213" s="82">
        <f t="shared" si="23"/>
        <v>0</v>
      </c>
      <c r="K213" s="82">
        <f t="shared" si="23"/>
        <v>0</v>
      </c>
      <c r="L213" s="82">
        <f t="shared" si="18"/>
        <v>0</v>
      </c>
      <c r="M213" s="89"/>
      <c r="N213" s="89"/>
      <c r="O213" s="89"/>
    </row>
    <row r="214" spans="2:15" ht="25.5" hidden="1">
      <c r="B214" s="129" t="s">
        <v>1433</v>
      </c>
      <c r="C214" s="80" t="s">
        <v>641</v>
      </c>
      <c r="D214" s="80" t="s">
        <v>650</v>
      </c>
      <c r="E214" s="81" t="s">
        <v>1431</v>
      </c>
      <c r="F214" s="80"/>
      <c r="G214" s="82">
        <f t="shared" si="23"/>
        <v>0</v>
      </c>
      <c r="H214" s="82">
        <f t="shared" si="23"/>
        <v>0</v>
      </c>
      <c r="I214" s="82">
        <f t="shared" si="23"/>
        <v>0</v>
      </c>
      <c r="J214" s="82">
        <f t="shared" si="23"/>
        <v>0</v>
      </c>
      <c r="K214" s="82">
        <f t="shared" si="23"/>
        <v>0</v>
      </c>
      <c r="L214" s="82">
        <f t="shared" si="18"/>
        <v>0</v>
      </c>
      <c r="M214" s="89"/>
      <c r="N214" s="89"/>
      <c r="O214" s="89"/>
    </row>
    <row r="215" spans="2:15" ht="25.5" hidden="1">
      <c r="B215" s="129" t="s">
        <v>768</v>
      </c>
      <c r="C215" s="80" t="s">
        <v>641</v>
      </c>
      <c r="D215" s="80" t="s">
        <v>650</v>
      </c>
      <c r="E215" s="81" t="s">
        <v>1431</v>
      </c>
      <c r="F215" s="80" t="s">
        <v>974</v>
      </c>
      <c r="G215" s="82">
        <v>0</v>
      </c>
      <c r="H215" s="82">
        <v>0</v>
      </c>
      <c r="I215" s="82">
        <v>0</v>
      </c>
      <c r="J215" s="82"/>
      <c r="K215" s="82"/>
      <c r="L215" s="82">
        <f t="shared" si="18"/>
        <v>0</v>
      </c>
      <c r="M215" s="89"/>
      <c r="N215" s="89"/>
      <c r="O215" s="89"/>
    </row>
    <row r="216" spans="2:15" ht="12.75">
      <c r="B216" s="129" t="s">
        <v>629</v>
      </c>
      <c r="C216" s="80" t="s">
        <v>641</v>
      </c>
      <c r="D216" s="81" t="s">
        <v>645</v>
      </c>
      <c r="E216" s="81"/>
      <c r="F216" s="80"/>
      <c r="G216" s="82">
        <f>G223+G227+G218</f>
        <v>14236360</v>
      </c>
      <c r="H216" s="82">
        <f>H223+H227+H218</f>
        <v>0</v>
      </c>
      <c r="I216" s="82">
        <f>I223+I227+I218</f>
        <v>14236360</v>
      </c>
      <c r="J216" s="82">
        <f>J223+J227+J218</f>
        <v>15405530</v>
      </c>
      <c r="K216" s="82">
        <f>K223+K227+K218</f>
        <v>0</v>
      </c>
      <c r="L216" s="82">
        <f t="shared" si="18"/>
        <v>15405530</v>
      </c>
      <c r="M216" s="89"/>
      <c r="N216" s="89"/>
      <c r="O216" s="89"/>
    </row>
    <row r="217" spans="2:15" ht="38.25">
      <c r="B217" s="129" t="s">
        <v>1226</v>
      </c>
      <c r="C217" s="80" t="s">
        <v>641</v>
      </c>
      <c r="D217" s="81" t="s">
        <v>645</v>
      </c>
      <c r="E217" s="81" t="s">
        <v>1166</v>
      </c>
      <c r="F217" s="80"/>
      <c r="G217" s="82">
        <f aca="true" t="shared" si="24" ref="G217:K219">G218</f>
        <v>14236360</v>
      </c>
      <c r="H217" s="82">
        <f t="shared" si="24"/>
        <v>0</v>
      </c>
      <c r="I217" s="82">
        <f t="shared" si="24"/>
        <v>14236360</v>
      </c>
      <c r="J217" s="82">
        <f t="shared" si="24"/>
        <v>15405530</v>
      </c>
      <c r="K217" s="82">
        <f t="shared" si="24"/>
        <v>0</v>
      </c>
      <c r="L217" s="82">
        <f t="shared" si="18"/>
        <v>15405530</v>
      </c>
      <c r="M217" s="89"/>
      <c r="N217" s="89"/>
      <c r="O217" s="89"/>
    </row>
    <row r="218" spans="2:15" ht="25.5">
      <c r="B218" s="129" t="s">
        <v>1235</v>
      </c>
      <c r="C218" s="80" t="s">
        <v>641</v>
      </c>
      <c r="D218" s="81" t="s">
        <v>645</v>
      </c>
      <c r="E218" s="81" t="s">
        <v>1157</v>
      </c>
      <c r="F218" s="80"/>
      <c r="G218" s="82">
        <f t="shared" si="24"/>
        <v>14236360</v>
      </c>
      <c r="H218" s="82">
        <f t="shared" si="24"/>
        <v>0</v>
      </c>
      <c r="I218" s="82">
        <f t="shared" si="24"/>
        <v>14236360</v>
      </c>
      <c r="J218" s="82">
        <f t="shared" si="24"/>
        <v>15405530</v>
      </c>
      <c r="K218" s="82">
        <f t="shared" si="24"/>
        <v>0</v>
      </c>
      <c r="L218" s="82">
        <f t="shared" si="18"/>
        <v>15405530</v>
      </c>
      <c r="M218" s="89"/>
      <c r="N218" s="89"/>
      <c r="O218" s="89"/>
    </row>
    <row r="219" spans="2:15" ht="25.5">
      <c r="B219" s="129" t="s">
        <v>1236</v>
      </c>
      <c r="C219" s="80" t="s">
        <v>641</v>
      </c>
      <c r="D219" s="81" t="s">
        <v>645</v>
      </c>
      <c r="E219" s="81" t="s">
        <v>1156</v>
      </c>
      <c r="F219" s="80"/>
      <c r="G219" s="82">
        <f t="shared" si="24"/>
        <v>14236360</v>
      </c>
      <c r="H219" s="82">
        <f t="shared" si="24"/>
        <v>0</v>
      </c>
      <c r="I219" s="82">
        <f t="shared" si="24"/>
        <v>14236360</v>
      </c>
      <c r="J219" s="82">
        <f t="shared" si="24"/>
        <v>15405530</v>
      </c>
      <c r="K219" s="82">
        <f t="shared" si="24"/>
        <v>0</v>
      </c>
      <c r="L219" s="82">
        <f t="shared" si="18"/>
        <v>15405530</v>
      </c>
      <c r="M219" s="89"/>
      <c r="N219" s="89"/>
      <c r="O219" s="89"/>
    </row>
    <row r="220" spans="2:15" ht="12.75">
      <c r="B220" s="129" t="s">
        <v>1237</v>
      </c>
      <c r="C220" s="80" t="s">
        <v>641</v>
      </c>
      <c r="D220" s="81" t="s">
        <v>645</v>
      </c>
      <c r="E220" s="81" t="s">
        <v>1512</v>
      </c>
      <c r="F220" s="80"/>
      <c r="G220" s="82">
        <f>G221+G222</f>
        <v>14236360</v>
      </c>
      <c r="H220" s="82">
        <f>H221+H222</f>
        <v>0</v>
      </c>
      <c r="I220" s="82">
        <f>I221+I222</f>
        <v>14236360</v>
      </c>
      <c r="J220" s="82">
        <f>J221+J222</f>
        <v>15405530</v>
      </c>
      <c r="K220" s="82">
        <f>K221+K222</f>
        <v>0</v>
      </c>
      <c r="L220" s="82">
        <f t="shared" si="18"/>
        <v>15405530</v>
      </c>
      <c r="M220" s="89"/>
      <c r="N220" s="89"/>
      <c r="O220" s="89"/>
    </row>
    <row r="221" spans="2:15" ht="25.5">
      <c r="B221" s="129" t="s">
        <v>768</v>
      </c>
      <c r="C221" s="80" t="s">
        <v>641</v>
      </c>
      <c r="D221" s="81" t="s">
        <v>645</v>
      </c>
      <c r="E221" s="81" t="s">
        <v>1512</v>
      </c>
      <c r="F221" s="80" t="s">
        <v>974</v>
      </c>
      <c r="G221" s="82">
        <v>14236360</v>
      </c>
      <c r="H221" s="82">
        <v>0</v>
      </c>
      <c r="I221" s="82">
        <f>G221+H221</f>
        <v>14236360</v>
      </c>
      <c r="J221" s="82">
        <v>15405530</v>
      </c>
      <c r="K221" s="82">
        <v>0</v>
      </c>
      <c r="L221" s="82">
        <f t="shared" si="18"/>
        <v>15405530</v>
      </c>
      <c r="M221" s="89"/>
      <c r="N221" s="89"/>
      <c r="O221" s="89"/>
    </row>
    <row r="222" spans="2:15" ht="12.75" hidden="1">
      <c r="B222" s="92" t="s">
        <v>771</v>
      </c>
      <c r="C222" s="80" t="s">
        <v>641</v>
      </c>
      <c r="D222" s="81" t="s">
        <v>645</v>
      </c>
      <c r="E222" s="81" t="s">
        <v>1512</v>
      </c>
      <c r="F222" s="80" t="s">
        <v>970</v>
      </c>
      <c r="G222" s="82">
        <v>0</v>
      </c>
      <c r="H222" s="82">
        <v>0</v>
      </c>
      <c r="I222" s="82">
        <f>G222+H222</f>
        <v>0</v>
      </c>
      <c r="J222" s="82">
        <v>0</v>
      </c>
      <c r="K222" s="82">
        <v>0</v>
      </c>
      <c r="L222" s="82">
        <f t="shared" si="18"/>
        <v>0</v>
      </c>
      <c r="M222" s="89"/>
      <c r="N222" s="89"/>
      <c r="O222" s="89"/>
    </row>
    <row r="223" spans="2:15" ht="25.5" hidden="1">
      <c r="B223" s="129" t="s">
        <v>934</v>
      </c>
      <c r="C223" s="80" t="s">
        <v>641</v>
      </c>
      <c r="D223" s="81" t="s">
        <v>645</v>
      </c>
      <c r="E223" s="81" t="s">
        <v>744</v>
      </c>
      <c r="F223" s="80"/>
      <c r="G223" s="82">
        <f>G224</f>
        <v>0</v>
      </c>
      <c r="H223" s="82">
        <f>H224</f>
        <v>0</v>
      </c>
      <c r="I223" s="82">
        <f>I224</f>
        <v>0</v>
      </c>
      <c r="J223" s="82">
        <f>J224</f>
        <v>0</v>
      </c>
      <c r="K223" s="82">
        <f>K224</f>
        <v>0</v>
      </c>
      <c r="L223" s="82">
        <f t="shared" si="18"/>
        <v>0</v>
      </c>
      <c r="M223" s="89"/>
      <c r="N223" s="89"/>
      <c r="O223" s="89"/>
    </row>
    <row r="224" spans="2:15" ht="38.25" hidden="1">
      <c r="B224" s="129" t="s">
        <v>935</v>
      </c>
      <c r="C224" s="80" t="s">
        <v>641</v>
      </c>
      <c r="D224" s="81" t="s">
        <v>645</v>
      </c>
      <c r="E224" s="81" t="s">
        <v>684</v>
      </c>
      <c r="F224" s="80"/>
      <c r="G224" s="82">
        <f>G225+G226</f>
        <v>0</v>
      </c>
      <c r="H224" s="82">
        <f>H225+H226</f>
        <v>0</v>
      </c>
      <c r="I224" s="82">
        <f>I225+I226</f>
        <v>0</v>
      </c>
      <c r="J224" s="82">
        <f>J225+J226</f>
        <v>0</v>
      </c>
      <c r="K224" s="82">
        <f>K225+K226</f>
        <v>0</v>
      </c>
      <c r="L224" s="82">
        <f t="shared" si="18"/>
        <v>0</v>
      </c>
      <c r="M224" s="89"/>
      <c r="N224" s="89"/>
      <c r="O224" s="89"/>
    </row>
    <row r="225" spans="2:15" ht="25.5" hidden="1">
      <c r="B225" s="129" t="s">
        <v>768</v>
      </c>
      <c r="C225" s="80" t="s">
        <v>641</v>
      </c>
      <c r="D225" s="81" t="s">
        <v>645</v>
      </c>
      <c r="E225" s="81" t="s">
        <v>684</v>
      </c>
      <c r="F225" s="80">
        <v>200</v>
      </c>
      <c r="G225" s="82">
        <v>0</v>
      </c>
      <c r="H225" s="82">
        <v>0</v>
      </c>
      <c r="I225" s="82">
        <v>0</v>
      </c>
      <c r="J225" s="82"/>
      <c r="K225" s="82"/>
      <c r="L225" s="82">
        <f t="shared" si="18"/>
        <v>0</v>
      </c>
      <c r="M225" s="89"/>
      <c r="N225" s="89"/>
      <c r="O225" s="89"/>
    </row>
    <row r="226" spans="2:15" ht="12.75" hidden="1">
      <c r="B226" s="129" t="s">
        <v>771</v>
      </c>
      <c r="C226" s="80" t="s">
        <v>641</v>
      </c>
      <c r="D226" s="81" t="s">
        <v>645</v>
      </c>
      <c r="E226" s="81" t="s">
        <v>684</v>
      </c>
      <c r="F226" s="80" t="s">
        <v>970</v>
      </c>
      <c r="G226" s="82"/>
      <c r="H226" s="82"/>
      <c r="I226" s="82"/>
      <c r="J226" s="82"/>
      <c r="K226" s="82"/>
      <c r="L226" s="82">
        <f t="shared" si="18"/>
        <v>0</v>
      </c>
      <c r="M226" s="89"/>
      <c r="N226" s="89"/>
      <c r="O226" s="89"/>
    </row>
    <row r="227" spans="2:15" ht="25.5" hidden="1">
      <c r="B227" s="129" t="s">
        <v>1084</v>
      </c>
      <c r="C227" s="80" t="s">
        <v>641</v>
      </c>
      <c r="D227" s="81" t="s">
        <v>645</v>
      </c>
      <c r="E227" s="81" t="s">
        <v>1083</v>
      </c>
      <c r="F227" s="80"/>
      <c r="G227" s="82">
        <f>G228</f>
        <v>0</v>
      </c>
      <c r="H227" s="82">
        <f>H228</f>
        <v>0</v>
      </c>
      <c r="I227" s="82">
        <f>I228</f>
        <v>0</v>
      </c>
      <c r="J227" s="82">
        <f>J228</f>
        <v>0</v>
      </c>
      <c r="K227" s="82">
        <f>K228</f>
        <v>0</v>
      </c>
      <c r="L227" s="82">
        <f aca="true" t="shared" si="25" ref="L227:L265">J227+K227</f>
        <v>0</v>
      </c>
      <c r="M227" s="89"/>
      <c r="N227" s="89"/>
      <c r="O227" s="89"/>
    </row>
    <row r="228" spans="2:15" ht="25.5" hidden="1">
      <c r="B228" s="129" t="s">
        <v>768</v>
      </c>
      <c r="C228" s="80" t="s">
        <v>641</v>
      </c>
      <c r="D228" s="81" t="s">
        <v>645</v>
      </c>
      <c r="E228" s="81" t="s">
        <v>1083</v>
      </c>
      <c r="F228" s="80" t="s">
        <v>974</v>
      </c>
      <c r="G228" s="82"/>
      <c r="H228" s="82"/>
      <c r="I228" s="82"/>
      <c r="J228" s="82"/>
      <c r="K228" s="82"/>
      <c r="L228" s="82">
        <f t="shared" si="25"/>
        <v>0</v>
      </c>
      <c r="M228" s="89"/>
      <c r="N228" s="89"/>
      <c r="O228" s="89"/>
    </row>
    <row r="229" spans="2:15" ht="12.75">
      <c r="B229" s="129" t="s">
        <v>469</v>
      </c>
      <c r="C229" s="80" t="s">
        <v>641</v>
      </c>
      <c r="D229" s="81" t="s">
        <v>648</v>
      </c>
      <c r="E229" s="81"/>
      <c r="F229" s="80"/>
      <c r="G229" s="82">
        <f>G252+G230+G247+G261+G264+G274</f>
        <v>58700</v>
      </c>
      <c r="H229" s="82">
        <f>H252+H230+H247+H261+H264+H274</f>
        <v>0</v>
      </c>
      <c r="I229" s="82">
        <f>I252+I230+I247+I261+I264+I274</f>
        <v>58700</v>
      </c>
      <c r="J229" s="82">
        <f>J252+J230+J247+J261+J264+J274</f>
        <v>58700</v>
      </c>
      <c r="K229" s="82">
        <f>K252+K230+K247+K261+K264+K274</f>
        <v>0</v>
      </c>
      <c r="L229" s="82">
        <f t="shared" si="25"/>
        <v>58700</v>
      </c>
      <c r="M229" s="89"/>
      <c r="N229" s="89"/>
      <c r="O229" s="89"/>
    </row>
    <row r="230" spans="2:15" ht="36" hidden="1">
      <c r="B230" s="92" t="s">
        <v>1229</v>
      </c>
      <c r="C230" s="80" t="s">
        <v>641</v>
      </c>
      <c r="D230" s="81" t="s">
        <v>648</v>
      </c>
      <c r="E230" s="81" t="s">
        <v>1161</v>
      </c>
      <c r="F230" s="80"/>
      <c r="G230" s="82">
        <f>G231</f>
        <v>0</v>
      </c>
      <c r="H230" s="82">
        <f>H231</f>
        <v>0</v>
      </c>
      <c r="I230" s="82">
        <f>I231</f>
        <v>0</v>
      </c>
      <c r="J230" s="82">
        <f>J231</f>
        <v>0</v>
      </c>
      <c r="K230" s="82">
        <f>K231</f>
        <v>0</v>
      </c>
      <c r="L230" s="82">
        <f t="shared" si="25"/>
        <v>0</v>
      </c>
      <c r="M230" s="89"/>
      <c r="N230" s="89"/>
      <c r="O230" s="89"/>
    </row>
    <row r="231" spans="2:15" ht="12.75" hidden="1">
      <c r="B231" s="92" t="s">
        <v>1365</v>
      </c>
      <c r="C231" s="80" t="s">
        <v>641</v>
      </c>
      <c r="D231" s="81" t="s">
        <v>648</v>
      </c>
      <c r="E231" s="81" t="s">
        <v>1303</v>
      </c>
      <c r="F231" s="80"/>
      <c r="G231" s="82">
        <f>G232+G235</f>
        <v>0</v>
      </c>
      <c r="H231" s="82">
        <f>H232+H235</f>
        <v>0</v>
      </c>
      <c r="I231" s="82">
        <f>I232+I235</f>
        <v>0</v>
      </c>
      <c r="J231" s="82">
        <f>J232+J235</f>
        <v>0</v>
      </c>
      <c r="K231" s="82">
        <f>K232+K235</f>
        <v>0</v>
      </c>
      <c r="L231" s="82">
        <f t="shared" si="25"/>
        <v>0</v>
      </c>
      <c r="M231" s="89"/>
      <c r="N231" s="89"/>
      <c r="O231" s="89"/>
    </row>
    <row r="232" spans="2:15" ht="36" hidden="1">
      <c r="B232" s="92" t="s">
        <v>1366</v>
      </c>
      <c r="C232" s="80" t="s">
        <v>641</v>
      </c>
      <c r="D232" s="81" t="s">
        <v>648</v>
      </c>
      <c r="E232" s="81" t="s">
        <v>1302</v>
      </c>
      <c r="F232" s="80"/>
      <c r="G232" s="82">
        <f>G234+G233</f>
        <v>0</v>
      </c>
      <c r="H232" s="82">
        <f>H234+H233</f>
        <v>0</v>
      </c>
      <c r="I232" s="82">
        <f>I234+I233</f>
        <v>0</v>
      </c>
      <c r="J232" s="82">
        <f>J234+J233</f>
        <v>0</v>
      </c>
      <c r="K232" s="82">
        <f>K234+K233</f>
        <v>0</v>
      </c>
      <c r="L232" s="82">
        <f t="shared" si="25"/>
        <v>0</v>
      </c>
      <c r="M232" s="89"/>
      <c r="N232" s="89"/>
      <c r="O232" s="89"/>
    </row>
    <row r="233" spans="2:15" ht="24" hidden="1">
      <c r="B233" s="92" t="s">
        <v>768</v>
      </c>
      <c r="C233" s="80" t="s">
        <v>641</v>
      </c>
      <c r="D233" s="81" t="s">
        <v>648</v>
      </c>
      <c r="E233" s="81" t="s">
        <v>1302</v>
      </c>
      <c r="F233" s="80" t="s">
        <v>974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f t="shared" si="25"/>
        <v>0</v>
      </c>
      <c r="M233" s="89"/>
      <c r="N233" s="89"/>
      <c r="O233" s="89"/>
    </row>
    <row r="234" spans="2:15" ht="12.75" hidden="1">
      <c r="B234" s="92" t="s">
        <v>771</v>
      </c>
      <c r="C234" s="80" t="s">
        <v>641</v>
      </c>
      <c r="D234" s="81" t="s">
        <v>648</v>
      </c>
      <c r="E234" s="81" t="s">
        <v>1302</v>
      </c>
      <c r="F234" s="80">
        <v>800</v>
      </c>
      <c r="G234" s="82"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f t="shared" si="25"/>
        <v>0</v>
      </c>
      <c r="M234" s="89"/>
      <c r="N234" s="89"/>
      <c r="O234" s="89"/>
    </row>
    <row r="235" spans="2:15" ht="24" hidden="1">
      <c r="B235" s="92" t="s">
        <v>1364</v>
      </c>
      <c r="C235" s="80" t="s">
        <v>641</v>
      </c>
      <c r="D235" s="81" t="s">
        <v>648</v>
      </c>
      <c r="E235" s="81" t="s">
        <v>1304</v>
      </c>
      <c r="F235" s="80"/>
      <c r="G235" s="82">
        <f>G236</f>
        <v>0</v>
      </c>
      <c r="H235" s="82">
        <f>H236</f>
        <v>0</v>
      </c>
      <c r="I235" s="82">
        <f>I236</f>
        <v>0</v>
      </c>
      <c r="J235" s="82">
        <f>J236</f>
        <v>0</v>
      </c>
      <c r="K235" s="82">
        <f>K236</f>
        <v>0</v>
      </c>
      <c r="L235" s="82">
        <f t="shared" si="25"/>
        <v>0</v>
      </c>
      <c r="M235" s="89"/>
      <c r="N235" s="89"/>
      <c r="O235" s="89"/>
    </row>
    <row r="236" spans="2:15" ht="24" hidden="1">
      <c r="B236" s="92" t="s">
        <v>768</v>
      </c>
      <c r="C236" s="80" t="s">
        <v>641</v>
      </c>
      <c r="D236" s="81" t="s">
        <v>648</v>
      </c>
      <c r="E236" s="81" t="s">
        <v>1304</v>
      </c>
      <c r="F236" s="80" t="s">
        <v>974</v>
      </c>
      <c r="G236" s="82">
        <v>0</v>
      </c>
      <c r="H236" s="82">
        <v>0</v>
      </c>
      <c r="I236" s="82">
        <v>0</v>
      </c>
      <c r="J236" s="82">
        <v>0</v>
      </c>
      <c r="K236" s="82">
        <v>0</v>
      </c>
      <c r="L236" s="82">
        <f t="shared" si="25"/>
        <v>0</v>
      </c>
      <c r="M236" s="89"/>
      <c r="N236" s="89"/>
      <c r="O236" s="89"/>
    </row>
    <row r="237" spans="2:15" ht="51" hidden="1">
      <c r="B237" s="129" t="s">
        <v>1075</v>
      </c>
      <c r="C237" s="80" t="s">
        <v>641</v>
      </c>
      <c r="D237" s="81" t="s">
        <v>648</v>
      </c>
      <c r="E237" s="81" t="s">
        <v>971</v>
      </c>
      <c r="F237" s="80"/>
      <c r="G237" s="82">
        <f>G238</f>
        <v>0</v>
      </c>
      <c r="H237" s="82">
        <f>H238</f>
        <v>0</v>
      </c>
      <c r="I237" s="82">
        <f>I238</f>
        <v>0</v>
      </c>
      <c r="J237" s="82">
        <f>J238</f>
        <v>0</v>
      </c>
      <c r="K237" s="82">
        <f>K238</f>
        <v>0</v>
      </c>
      <c r="L237" s="82">
        <f t="shared" si="25"/>
        <v>0</v>
      </c>
      <c r="M237" s="89"/>
      <c r="N237" s="89"/>
      <c r="O237" s="89"/>
    </row>
    <row r="238" spans="2:15" ht="51" hidden="1">
      <c r="B238" s="129" t="s">
        <v>1075</v>
      </c>
      <c r="C238" s="80" t="s">
        <v>641</v>
      </c>
      <c r="D238" s="81" t="s">
        <v>648</v>
      </c>
      <c r="E238" s="81" t="s">
        <v>971</v>
      </c>
      <c r="F238" s="80" t="s">
        <v>970</v>
      </c>
      <c r="G238" s="82"/>
      <c r="H238" s="82"/>
      <c r="I238" s="82"/>
      <c r="J238" s="82"/>
      <c r="K238" s="82"/>
      <c r="L238" s="82">
        <f t="shared" si="25"/>
        <v>0</v>
      </c>
      <c r="M238" s="89"/>
      <c r="N238" s="89"/>
      <c r="O238" s="89"/>
    </row>
    <row r="239" spans="2:15" ht="51" hidden="1">
      <c r="B239" s="129" t="s">
        <v>1075</v>
      </c>
      <c r="C239" s="80" t="s">
        <v>641</v>
      </c>
      <c r="D239" s="81" t="s">
        <v>648</v>
      </c>
      <c r="E239" s="81" t="s">
        <v>972</v>
      </c>
      <c r="F239" s="80"/>
      <c r="G239" s="82">
        <f>G240</f>
        <v>0</v>
      </c>
      <c r="H239" s="82">
        <f>H240</f>
        <v>0</v>
      </c>
      <c r="I239" s="82">
        <f>I240</f>
        <v>0</v>
      </c>
      <c r="J239" s="82">
        <f>J240</f>
        <v>0</v>
      </c>
      <c r="K239" s="82">
        <f>K240</f>
        <v>0</v>
      </c>
      <c r="L239" s="82">
        <f t="shared" si="25"/>
        <v>0</v>
      </c>
      <c r="M239" s="89"/>
      <c r="N239" s="89"/>
      <c r="O239" s="89"/>
    </row>
    <row r="240" spans="2:15" ht="12.75" hidden="1">
      <c r="B240" s="129" t="s">
        <v>771</v>
      </c>
      <c r="C240" s="80" t="s">
        <v>641</v>
      </c>
      <c r="D240" s="81" t="s">
        <v>648</v>
      </c>
      <c r="E240" s="81" t="s">
        <v>972</v>
      </c>
      <c r="F240" s="80" t="s">
        <v>970</v>
      </c>
      <c r="G240" s="82"/>
      <c r="H240" s="82"/>
      <c r="I240" s="82"/>
      <c r="J240" s="82"/>
      <c r="K240" s="82"/>
      <c r="L240" s="82">
        <f t="shared" si="25"/>
        <v>0</v>
      </c>
      <c r="M240" s="89"/>
      <c r="N240" s="89"/>
      <c r="O240" s="89"/>
    </row>
    <row r="241" spans="2:15" ht="38.25" hidden="1">
      <c r="B241" s="129" t="s">
        <v>1125</v>
      </c>
      <c r="C241" s="80" t="s">
        <v>641</v>
      </c>
      <c r="D241" s="81" t="s">
        <v>648</v>
      </c>
      <c r="E241" s="81" t="s">
        <v>1112</v>
      </c>
      <c r="F241" s="80"/>
      <c r="G241" s="82">
        <f>G242</f>
        <v>0</v>
      </c>
      <c r="H241" s="82">
        <f>H242</f>
        <v>0</v>
      </c>
      <c r="I241" s="82">
        <f>I242</f>
        <v>0</v>
      </c>
      <c r="J241" s="82">
        <f>J242</f>
        <v>0</v>
      </c>
      <c r="K241" s="82">
        <f>K242</f>
        <v>0</v>
      </c>
      <c r="L241" s="82">
        <f t="shared" si="25"/>
        <v>0</v>
      </c>
      <c r="M241" s="89"/>
      <c r="N241" s="89"/>
      <c r="O241" s="89"/>
    </row>
    <row r="242" spans="2:15" ht="51" hidden="1">
      <c r="B242" s="129" t="s">
        <v>1075</v>
      </c>
      <c r="C242" s="80" t="s">
        <v>641</v>
      </c>
      <c r="D242" s="81" t="s">
        <v>648</v>
      </c>
      <c r="E242" s="81" t="s">
        <v>1112</v>
      </c>
      <c r="F242" s="80" t="s">
        <v>970</v>
      </c>
      <c r="G242" s="82"/>
      <c r="H242" s="82"/>
      <c r="I242" s="82"/>
      <c r="J242" s="82"/>
      <c r="K242" s="82"/>
      <c r="L242" s="82">
        <f t="shared" si="25"/>
        <v>0</v>
      </c>
      <c r="M242" s="89"/>
      <c r="N242" s="89"/>
      <c r="O242" s="89"/>
    </row>
    <row r="243" spans="2:15" ht="38.25" hidden="1">
      <c r="B243" s="129" t="s">
        <v>1048</v>
      </c>
      <c r="C243" s="80" t="s">
        <v>641</v>
      </c>
      <c r="D243" s="81" t="s">
        <v>648</v>
      </c>
      <c r="E243" s="81" t="s">
        <v>1037</v>
      </c>
      <c r="F243" s="80"/>
      <c r="G243" s="82">
        <f>G244</f>
        <v>0</v>
      </c>
      <c r="H243" s="82">
        <f>H244</f>
        <v>0</v>
      </c>
      <c r="I243" s="82">
        <f>I244</f>
        <v>0</v>
      </c>
      <c r="J243" s="82">
        <f>J244</f>
        <v>0</v>
      </c>
      <c r="K243" s="82">
        <f>K244</f>
        <v>0</v>
      </c>
      <c r="L243" s="82">
        <f t="shared" si="25"/>
        <v>0</v>
      </c>
      <c r="M243" s="89"/>
      <c r="N243" s="89"/>
      <c r="O243" s="89"/>
    </row>
    <row r="244" spans="2:15" ht="12.75" hidden="1">
      <c r="B244" s="129" t="s">
        <v>771</v>
      </c>
      <c r="C244" s="80" t="s">
        <v>641</v>
      </c>
      <c r="D244" s="81" t="s">
        <v>648</v>
      </c>
      <c r="E244" s="81" t="s">
        <v>1037</v>
      </c>
      <c r="F244" s="80" t="s">
        <v>970</v>
      </c>
      <c r="G244" s="82"/>
      <c r="H244" s="82"/>
      <c r="I244" s="82"/>
      <c r="J244" s="82"/>
      <c r="K244" s="82"/>
      <c r="L244" s="82">
        <f t="shared" si="25"/>
        <v>0</v>
      </c>
      <c r="M244" s="89"/>
      <c r="N244" s="89"/>
      <c r="O244" s="89"/>
    </row>
    <row r="245" spans="2:15" ht="45" customHeight="1" hidden="1">
      <c r="B245" s="129" t="s">
        <v>825</v>
      </c>
      <c r="C245" s="80" t="s">
        <v>641</v>
      </c>
      <c r="D245" s="81" t="s">
        <v>648</v>
      </c>
      <c r="E245" s="81" t="s">
        <v>685</v>
      </c>
      <c r="F245" s="80"/>
      <c r="G245" s="82">
        <f>G246</f>
        <v>0</v>
      </c>
      <c r="H245" s="82">
        <f>H246</f>
        <v>0</v>
      </c>
      <c r="I245" s="82">
        <f>I246</f>
        <v>0</v>
      </c>
      <c r="J245" s="82">
        <f>J246</f>
        <v>0</v>
      </c>
      <c r="K245" s="82">
        <f>K246</f>
        <v>0</v>
      </c>
      <c r="L245" s="82">
        <f t="shared" si="25"/>
        <v>0</v>
      </c>
      <c r="M245" s="89"/>
      <c r="N245" s="89"/>
      <c r="O245" s="89"/>
    </row>
    <row r="246" spans="2:15" ht="25.5" hidden="1">
      <c r="B246" s="129" t="s">
        <v>768</v>
      </c>
      <c r="C246" s="80" t="s">
        <v>641</v>
      </c>
      <c r="D246" s="81" t="s">
        <v>648</v>
      </c>
      <c r="E246" s="81" t="s">
        <v>685</v>
      </c>
      <c r="F246" s="80">
        <v>200</v>
      </c>
      <c r="G246" s="82"/>
      <c r="H246" s="82"/>
      <c r="I246" s="82"/>
      <c r="J246" s="82"/>
      <c r="K246" s="82"/>
      <c r="L246" s="82">
        <f t="shared" si="25"/>
        <v>0</v>
      </c>
      <c r="M246" s="89"/>
      <c r="N246" s="89"/>
      <c r="O246" s="89"/>
    </row>
    <row r="247" spans="2:15" ht="25.5" hidden="1">
      <c r="B247" s="129" t="s">
        <v>917</v>
      </c>
      <c r="C247" s="80" t="s">
        <v>641</v>
      </c>
      <c r="D247" s="81" t="s">
        <v>648</v>
      </c>
      <c r="E247" s="81" t="s">
        <v>793</v>
      </c>
      <c r="F247" s="80"/>
      <c r="G247" s="82">
        <f>G248+G250</f>
        <v>0</v>
      </c>
      <c r="H247" s="82">
        <f>H248+H250</f>
        <v>0</v>
      </c>
      <c r="I247" s="82">
        <f>I248+I250</f>
        <v>0</v>
      </c>
      <c r="J247" s="82">
        <f>J248+J250</f>
        <v>0</v>
      </c>
      <c r="K247" s="82">
        <f>K248+K250</f>
        <v>0</v>
      </c>
      <c r="L247" s="82">
        <f t="shared" si="25"/>
        <v>0</v>
      </c>
      <c r="M247" s="89"/>
      <c r="N247" s="89"/>
      <c r="O247" s="89"/>
    </row>
    <row r="248" spans="2:15" ht="25.5" hidden="1">
      <c r="B248" s="129" t="s">
        <v>918</v>
      </c>
      <c r="C248" s="80" t="s">
        <v>641</v>
      </c>
      <c r="D248" s="81" t="s">
        <v>648</v>
      </c>
      <c r="E248" s="81" t="s">
        <v>792</v>
      </c>
      <c r="F248" s="80"/>
      <c r="G248" s="82">
        <f>G249</f>
        <v>0</v>
      </c>
      <c r="H248" s="82">
        <f>H249</f>
        <v>0</v>
      </c>
      <c r="I248" s="82">
        <f>I249</f>
        <v>0</v>
      </c>
      <c r="J248" s="82">
        <f>J249</f>
        <v>0</v>
      </c>
      <c r="K248" s="82">
        <f>K249</f>
        <v>0</v>
      </c>
      <c r="L248" s="82">
        <f t="shared" si="25"/>
        <v>0</v>
      </c>
      <c r="M248" s="89"/>
      <c r="N248" s="89"/>
      <c r="O248" s="89"/>
    </row>
    <row r="249" spans="2:15" ht="25.5" hidden="1">
      <c r="B249" s="129" t="s">
        <v>768</v>
      </c>
      <c r="C249" s="80" t="s">
        <v>641</v>
      </c>
      <c r="D249" s="81" t="s">
        <v>648</v>
      </c>
      <c r="E249" s="81" t="s">
        <v>792</v>
      </c>
      <c r="F249" s="80">
        <v>200</v>
      </c>
      <c r="G249" s="82"/>
      <c r="H249" s="82"/>
      <c r="I249" s="82"/>
      <c r="J249" s="82"/>
      <c r="K249" s="82"/>
      <c r="L249" s="82">
        <f t="shared" si="25"/>
        <v>0</v>
      </c>
      <c r="M249" s="89"/>
      <c r="N249" s="89"/>
      <c r="O249" s="89"/>
    </row>
    <row r="250" spans="2:15" ht="51" hidden="1">
      <c r="B250" s="129" t="s">
        <v>919</v>
      </c>
      <c r="C250" s="80" t="s">
        <v>641</v>
      </c>
      <c r="D250" s="81" t="s">
        <v>648</v>
      </c>
      <c r="E250" s="81" t="s">
        <v>687</v>
      </c>
      <c r="F250" s="80"/>
      <c r="G250" s="82">
        <f>G251</f>
        <v>0</v>
      </c>
      <c r="H250" s="82">
        <f>H251</f>
        <v>0</v>
      </c>
      <c r="I250" s="82">
        <f>I251</f>
        <v>0</v>
      </c>
      <c r="J250" s="82">
        <f>J251</f>
        <v>0</v>
      </c>
      <c r="K250" s="82">
        <f>K251</f>
        <v>0</v>
      </c>
      <c r="L250" s="82">
        <f t="shared" si="25"/>
        <v>0</v>
      </c>
      <c r="M250" s="89"/>
      <c r="N250" s="89"/>
      <c r="O250" s="89"/>
    </row>
    <row r="251" spans="2:15" ht="25.5" hidden="1">
      <c r="B251" s="129" t="s">
        <v>768</v>
      </c>
      <c r="C251" s="80" t="s">
        <v>641</v>
      </c>
      <c r="D251" s="81" t="s">
        <v>648</v>
      </c>
      <c r="E251" s="81" t="s">
        <v>687</v>
      </c>
      <c r="F251" s="80">
        <v>200</v>
      </c>
      <c r="G251" s="82"/>
      <c r="H251" s="82"/>
      <c r="I251" s="82"/>
      <c r="J251" s="82"/>
      <c r="K251" s="82"/>
      <c r="L251" s="82">
        <f t="shared" si="25"/>
        <v>0</v>
      </c>
      <c r="M251" s="89"/>
      <c r="N251" s="89"/>
      <c r="O251" s="89"/>
    </row>
    <row r="252" spans="2:15" ht="25.5" hidden="1">
      <c r="B252" s="129" t="s">
        <v>929</v>
      </c>
      <c r="C252" s="80" t="s">
        <v>641</v>
      </c>
      <c r="D252" s="81" t="s">
        <v>648</v>
      </c>
      <c r="E252" s="81" t="s">
        <v>750</v>
      </c>
      <c r="F252" s="80"/>
      <c r="G252" s="82">
        <f>G253+G258</f>
        <v>0</v>
      </c>
      <c r="H252" s="82">
        <f>H253+H258</f>
        <v>0</v>
      </c>
      <c r="I252" s="82">
        <f>I253+I258</f>
        <v>0</v>
      </c>
      <c r="J252" s="82">
        <f>J253+J258</f>
        <v>0</v>
      </c>
      <c r="K252" s="82">
        <f>K253+K258</f>
        <v>0</v>
      </c>
      <c r="L252" s="82">
        <f t="shared" si="25"/>
        <v>0</v>
      </c>
      <c r="M252" s="89"/>
      <c r="N252" s="89"/>
      <c r="O252" s="89"/>
    </row>
    <row r="253" spans="2:15" ht="25.5" hidden="1">
      <c r="B253" s="129" t="s">
        <v>968</v>
      </c>
      <c r="C253" s="80" t="s">
        <v>641</v>
      </c>
      <c r="D253" s="81" t="s">
        <v>648</v>
      </c>
      <c r="E253" s="81" t="s">
        <v>966</v>
      </c>
      <c r="F253" s="80"/>
      <c r="G253" s="82">
        <f>G254+G256</f>
        <v>0</v>
      </c>
      <c r="H253" s="82">
        <f>H254+H256</f>
        <v>0</v>
      </c>
      <c r="I253" s="82">
        <f>I254+I256</f>
        <v>0</v>
      </c>
      <c r="J253" s="82">
        <f>J254+J256</f>
        <v>0</v>
      </c>
      <c r="K253" s="82">
        <f>K254+K256</f>
        <v>0</v>
      </c>
      <c r="L253" s="82">
        <f t="shared" si="25"/>
        <v>0</v>
      </c>
      <c r="M253" s="89"/>
      <c r="N253" s="89"/>
      <c r="O253" s="89"/>
    </row>
    <row r="254" spans="2:15" ht="25.5" hidden="1">
      <c r="B254" s="129" t="s">
        <v>967</v>
      </c>
      <c r="C254" s="80" t="s">
        <v>641</v>
      </c>
      <c r="D254" s="81" t="s">
        <v>648</v>
      </c>
      <c r="E254" s="81" t="s">
        <v>965</v>
      </c>
      <c r="F254" s="80"/>
      <c r="G254" s="82">
        <f>G255</f>
        <v>0</v>
      </c>
      <c r="H254" s="82">
        <f>H255</f>
        <v>0</v>
      </c>
      <c r="I254" s="82">
        <f>I255</f>
        <v>0</v>
      </c>
      <c r="J254" s="82">
        <f>J255</f>
        <v>0</v>
      </c>
      <c r="K254" s="82">
        <f>K255</f>
        <v>0</v>
      </c>
      <c r="L254" s="82">
        <f t="shared" si="25"/>
        <v>0</v>
      </c>
      <c r="M254" s="89"/>
      <c r="N254" s="89"/>
      <c r="O254" s="89"/>
    </row>
    <row r="255" spans="2:15" ht="25.5" hidden="1">
      <c r="B255" s="129" t="s">
        <v>768</v>
      </c>
      <c r="C255" s="80" t="s">
        <v>641</v>
      </c>
      <c r="D255" s="81" t="s">
        <v>648</v>
      </c>
      <c r="E255" s="81" t="s">
        <v>965</v>
      </c>
      <c r="F255" s="80">
        <v>200</v>
      </c>
      <c r="G255" s="82"/>
      <c r="H255" s="82"/>
      <c r="I255" s="82"/>
      <c r="J255" s="82"/>
      <c r="K255" s="82"/>
      <c r="L255" s="82">
        <f t="shared" si="25"/>
        <v>0</v>
      </c>
      <c r="M255" s="89"/>
      <c r="N255" s="89"/>
      <c r="O255" s="89"/>
    </row>
    <row r="256" spans="2:15" ht="38.25" hidden="1">
      <c r="B256" s="129" t="s">
        <v>1008</v>
      </c>
      <c r="C256" s="80" t="s">
        <v>641</v>
      </c>
      <c r="D256" s="81" t="s">
        <v>648</v>
      </c>
      <c r="E256" s="81" t="s">
        <v>1007</v>
      </c>
      <c r="F256" s="80"/>
      <c r="G256" s="82">
        <f>G257</f>
        <v>0</v>
      </c>
      <c r="H256" s="82">
        <f>H257</f>
        <v>0</v>
      </c>
      <c r="I256" s="82">
        <f>I257</f>
        <v>0</v>
      </c>
      <c r="J256" s="82">
        <f>J257</f>
        <v>0</v>
      </c>
      <c r="K256" s="82">
        <f>K257</f>
        <v>0</v>
      </c>
      <c r="L256" s="82">
        <f t="shared" si="25"/>
        <v>0</v>
      </c>
      <c r="M256" s="89"/>
      <c r="N256" s="89"/>
      <c r="O256" s="89"/>
    </row>
    <row r="257" spans="2:15" ht="25.5" hidden="1">
      <c r="B257" s="129" t="s">
        <v>768</v>
      </c>
      <c r="C257" s="80" t="s">
        <v>641</v>
      </c>
      <c r="D257" s="81" t="s">
        <v>648</v>
      </c>
      <c r="E257" s="81" t="s">
        <v>1007</v>
      </c>
      <c r="F257" s="80" t="s">
        <v>974</v>
      </c>
      <c r="G257" s="82"/>
      <c r="H257" s="82"/>
      <c r="I257" s="82"/>
      <c r="J257" s="82"/>
      <c r="K257" s="82"/>
      <c r="L257" s="82">
        <f t="shared" si="25"/>
        <v>0</v>
      </c>
      <c r="M257" s="89"/>
      <c r="N257" s="89"/>
      <c r="O257" s="89"/>
    </row>
    <row r="258" spans="2:15" ht="38.25" hidden="1">
      <c r="B258" s="129" t="s">
        <v>1049</v>
      </c>
      <c r="C258" s="80" t="s">
        <v>641</v>
      </c>
      <c r="D258" s="81" t="s">
        <v>648</v>
      </c>
      <c r="E258" s="81" t="s">
        <v>1039</v>
      </c>
      <c r="F258" s="80"/>
      <c r="G258" s="82">
        <f aca="true" t="shared" si="26" ref="G258:K259">G259</f>
        <v>0</v>
      </c>
      <c r="H258" s="82">
        <f t="shared" si="26"/>
        <v>0</v>
      </c>
      <c r="I258" s="82">
        <f t="shared" si="26"/>
        <v>0</v>
      </c>
      <c r="J258" s="82">
        <f t="shared" si="26"/>
        <v>0</v>
      </c>
      <c r="K258" s="82">
        <f t="shared" si="26"/>
        <v>0</v>
      </c>
      <c r="L258" s="82">
        <f t="shared" si="25"/>
        <v>0</v>
      </c>
      <c r="M258" s="89"/>
      <c r="N258" s="89"/>
      <c r="O258" s="89"/>
    </row>
    <row r="259" spans="2:15" ht="114.75" hidden="1">
      <c r="B259" s="130" t="s">
        <v>1053</v>
      </c>
      <c r="C259" s="80" t="s">
        <v>641</v>
      </c>
      <c r="D259" s="81" t="s">
        <v>648</v>
      </c>
      <c r="E259" s="81" t="s">
        <v>1038</v>
      </c>
      <c r="F259" s="80"/>
      <c r="G259" s="82">
        <f t="shared" si="26"/>
        <v>0</v>
      </c>
      <c r="H259" s="82">
        <f t="shared" si="26"/>
        <v>0</v>
      </c>
      <c r="I259" s="82">
        <f t="shared" si="26"/>
        <v>0</v>
      </c>
      <c r="J259" s="82">
        <f t="shared" si="26"/>
        <v>0</v>
      </c>
      <c r="K259" s="82">
        <f t="shared" si="26"/>
        <v>0</v>
      </c>
      <c r="L259" s="82">
        <f t="shared" si="25"/>
        <v>0</v>
      </c>
      <c r="M259" s="89"/>
      <c r="N259" s="89"/>
      <c r="O259" s="89"/>
    </row>
    <row r="260" spans="2:15" ht="25.5" hidden="1">
      <c r="B260" s="129" t="s">
        <v>768</v>
      </c>
      <c r="C260" s="80" t="s">
        <v>641</v>
      </c>
      <c r="D260" s="81" t="s">
        <v>648</v>
      </c>
      <c r="E260" s="81" t="s">
        <v>1038</v>
      </c>
      <c r="F260" s="80" t="s">
        <v>974</v>
      </c>
      <c r="G260" s="82"/>
      <c r="H260" s="82"/>
      <c r="I260" s="82"/>
      <c r="J260" s="82"/>
      <c r="K260" s="82"/>
      <c r="L260" s="82">
        <f t="shared" si="25"/>
        <v>0</v>
      </c>
      <c r="M260" s="89"/>
      <c r="N260" s="89"/>
      <c r="O260" s="89"/>
    </row>
    <row r="261" spans="2:15" ht="25.5" hidden="1">
      <c r="B261" s="129" t="s">
        <v>934</v>
      </c>
      <c r="C261" s="80" t="s">
        <v>641</v>
      </c>
      <c r="D261" s="81" t="s">
        <v>648</v>
      </c>
      <c r="E261" s="81" t="s">
        <v>744</v>
      </c>
      <c r="F261" s="80"/>
      <c r="G261" s="82">
        <f aca="true" t="shared" si="27" ref="G261:K262">G262</f>
        <v>0</v>
      </c>
      <c r="H261" s="82">
        <f t="shared" si="27"/>
        <v>0</v>
      </c>
      <c r="I261" s="82">
        <f t="shared" si="27"/>
        <v>0</v>
      </c>
      <c r="J261" s="82">
        <f t="shared" si="27"/>
        <v>0</v>
      </c>
      <c r="K261" s="82">
        <f t="shared" si="27"/>
        <v>0</v>
      </c>
      <c r="L261" s="82">
        <f t="shared" si="25"/>
        <v>0</v>
      </c>
      <c r="M261" s="89"/>
      <c r="N261" s="89"/>
      <c r="O261" s="89"/>
    </row>
    <row r="262" spans="2:15" ht="25.5" hidden="1">
      <c r="B262" s="129" t="s">
        <v>1084</v>
      </c>
      <c r="C262" s="80" t="s">
        <v>641</v>
      </c>
      <c r="D262" s="81" t="s">
        <v>648</v>
      </c>
      <c r="E262" s="81" t="s">
        <v>1083</v>
      </c>
      <c r="F262" s="80"/>
      <c r="G262" s="82">
        <f t="shared" si="27"/>
        <v>0</v>
      </c>
      <c r="H262" s="82">
        <f t="shared" si="27"/>
        <v>0</v>
      </c>
      <c r="I262" s="82">
        <f t="shared" si="27"/>
        <v>0</v>
      </c>
      <c r="J262" s="82">
        <f t="shared" si="27"/>
        <v>0</v>
      </c>
      <c r="K262" s="82">
        <f t="shared" si="27"/>
        <v>0</v>
      </c>
      <c r="L262" s="82">
        <f t="shared" si="25"/>
        <v>0</v>
      </c>
      <c r="M262" s="89"/>
      <c r="N262" s="89"/>
      <c r="O262" s="89"/>
    </row>
    <row r="263" spans="2:15" ht="25.5" hidden="1">
      <c r="B263" s="129" t="s">
        <v>768</v>
      </c>
      <c r="C263" s="80" t="s">
        <v>641</v>
      </c>
      <c r="D263" s="81" t="s">
        <v>648</v>
      </c>
      <c r="E263" s="81" t="s">
        <v>1083</v>
      </c>
      <c r="F263" s="80" t="s">
        <v>974</v>
      </c>
      <c r="G263" s="82"/>
      <c r="H263" s="82"/>
      <c r="I263" s="82"/>
      <c r="J263" s="82"/>
      <c r="K263" s="82"/>
      <c r="L263" s="82">
        <f t="shared" si="25"/>
        <v>0</v>
      </c>
      <c r="M263" s="89"/>
      <c r="N263" s="89"/>
      <c r="O263" s="89"/>
    </row>
    <row r="264" spans="2:15" ht="24">
      <c r="B264" s="92" t="s">
        <v>1223</v>
      </c>
      <c r="C264" s="80" t="s">
        <v>641</v>
      </c>
      <c r="D264" s="81" t="s">
        <v>648</v>
      </c>
      <c r="E264" s="81" t="s">
        <v>1167</v>
      </c>
      <c r="F264" s="80"/>
      <c r="G264" s="82">
        <f>G265</f>
        <v>900</v>
      </c>
      <c r="H264" s="82">
        <f>H265</f>
        <v>0</v>
      </c>
      <c r="I264" s="82">
        <f>I265</f>
        <v>900</v>
      </c>
      <c r="J264" s="82">
        <f>J265</f>
        <v>900</v>
      </c>
      <c r="K264" s="82">
        <f>K265</f>
        <v>0</v>
      </c>
      <c r="L264" s="82">
        <f t="shared" si="25"/>
        <v>900</v>
      </c>
      <c r="M264" s="89"/>
      <c r="N264" s="89"/>
      <c r="O264" s="89"/>
    </row>
    <row r="265" spans="2:15" ht="24">
      <c r="B265" s="92" t="s">
        <v>1362</v>
      </c>
      <c r="C265" s="80" t="s">
        <v>641</v>
      </c>
      <c r="D265" s="81" t="s">
        <v>648</v>
      </c>
      <c r="E265" s="81" t="s">
        <v>1306</v>
      </c>
      <c r="F265" s="80"/>
      <c r="G265" s="82">
        <f>G266+G268</f>
        <v>900</v>
      </c>
      <c r="H265" s="82">
        <f>H266+H268</f>
        <v>0</v>
      </c>
      <c r="I265" s="82">
        <f>I266+I268</f>
        <v>900</v>
      </c>
      <c r="J265" s="82">
        <f>J266+J268</f>
        <v>900</v>
      </c>
      <c r="K265" s="82">
        <f>K266+K268</f>
        <v>0</v>
      </c>
      <c r="L265" s="82">
        <f t="shared" si="25"/>
        <v>900</v>
      </c>
      <c r="M265" s="89"/>
      <c r="N265" s="89"/>
      <c r="O265" s="89"/>
    </row>
    <row r="266" spans="2:15" ht="24" hidden="1">
      <c r="B266" s="92" t="s">
        <v>1363</v>
      </c>
      <c r="C266" s="80" t="s">
        <v>641</v>
      </c>
      <c r="D266" s="81" t="s">
        <v>648</v>
      </c>
      <c r="E266" s="81" t="s">
        <v>1305</v>
      </c>
      <c r="F266" s="80"/>
      <c r="G266" s="82">
        <f>G267</f>
        <v>0</v>
      </c>
      <c r="H266" s="82">
        <f>H267</f>
        <v>0</v>
      </c>
      <c r="I266" s="82">
        <f>I267</f>
        <v>0</v>
      </c>
      <c r="J266" s="82">
        <f>J267</f>
        <v>0</v>
      </c>
      <c r="K266" s="82">
        <f>K267</f>
        <v>0</v>
      </c>
      <c r="L266" s="82">
        <f>J266+K266</f>
        <v>0</v>
      </c>
      <c r="M266" s="89"/>
      <c r="N266" s="89"/>
      <c r="O266" s="89"/>
    </row>
    <row r="267" spans="2:15" ht="24" hidden="1">
      <c r="B267" s="92" t="s">
        <v>768</v>
      </c>
      <c r="C267" s="80" t="s">
        <v>641</v>
      </c>
      <c r="D267" s="81" t="s">
        <v>648</v>
      </c>
      <c r="E267" s="81" t="s">
        <v>1305</v>
      </c>
      <c r="F267" s="80" t="s">
        <v>974</v>
      </c>
      <c r="G267" s="82">
        <v>0</v>
      </c>
      <c r="H267" s="82">
        <v>0</v>
      </c>
      <c r="I267" s="82">
        <v>0</v>
      </c>
      <c r="J267" s="82">
        <v>0</v>
      </c>
      <c r="K267" s="82">
        <v>0</v>
      </c>
      <c r="L267" s="82">
        <f>J267+K267</f>
        <v>0</v>
      </c>
      <c r="M267" s="89"/>
      <c r="N267" s="89"/>
      <c r="O267" s="89"/>
    </row>
    <row r="268" spans="2:15" ht="24">
      <c r="B268" s="92" t="s">
        <v>1402</v>
      </c>
      <c r="C268" s="80" t="s">
        <v>641</v>
      </c>
      <c r="D268" s="81" t="s">
        <v>648</v>
      </c>
      <c r="E268" s="81" t="s">
        <v>1398</v>
      </c>
      <c r="F268" s="80"/>
      <c r="G268" s="82">
        <f>G269+G271</f>
        <v>900</v>
      </c>
      <c r="H268" s="82">
        <f>H269+H271</f>
        <v>0</v>
      </c>
      <c r="I268" s="82">
        <f>I269+I271</f>
        <v>900</v>
      </c>
      <c r="J268" s="82">
        <f>J269+J271</f>
        <v>900</v>
      </c>
      <c r="K268" s="82">
        <f>K269+K271</f>
        <v>0</v>
      </c>
      <c r="L268" s="82">
        <f aca="true" t="shared" si="28" ref="L268:L332">J268+K268</f>
        <v>900</v>
      </c>
      <c r="M268" s="89"/>
      <c r="N268" s="89"/>
      <c r="O268" s="89"/>
    </row>
    <row r="269" spans="2:15" ht="12.75" hidden="1">
      <c r="B269" s="92" t="s">
        <v>1403</v>
      </c>
      <c r="C269" s="80" t="s">
        <v>641</v>
      </c>
      <c r="D269" s="81" t="s">
        <v>648</v>
      </c>
      <c r="E269" s="81" t="s">
        <v>1399</v>
      </c>
      <c r="F269" s="80"/>
      <c r="G269" s="82">
        <f>G270</f>
        <v>0</v>
      </c>
      <c r="H269" s="82">
        <f>H270</f>
        <v>0</v>
      </c>
      <c r="I269" s="82">
        <f>I270</f>
        <v>0</v>
      </c>
      <c r="J269" s="82">
        <f>J270</f>
        <v>0</v>
      </c>
      <c r="K269" s="82">
        <f>K270</f>
        <v>0</v>
      </c>
      <c r="L269" s="82">
        <f t="shared" si="28"/>
        <v>0</v>
      </c>
      <c r="M269" s="89"/>
      <c r="N269" s="89"/>
      <c r="O269" s="89"/>
    </row>
    <row r="270" spans="2:15" ht="24" hidden="1">
      <c r="B270" s="92" t="s">
        <v>768</v>
      </c>
      <c r="C270" s="80" t="s">
        <v>641</v>
      </c>
      <c r="D270" s="81" t="s">
        <v>648</v>
      </c>
      <c r="E270" s="81" t="s">
        <v>1399</v>
      </c>
      <c r="F270" s="80" t="s">
        <v>974</v>
      </c>
      <c r="G270" s="82">
        <v>0</v>
      </c>
      <c r="H270" s="82">
        <v>0</v>
      </c>
      <c r="I270" s="82">
        <v>0</v>
      </c>
      <c r="J270" s="82"/>
      <c r="K270" s="82"/>
      <c r="L270" s="82">
        <f t="shared" si="28"/>
        <v>0</v>
      </c>
      <c r="M270" s="89"/>
      <c r="N270" s="89"/>
      <c r="O270" s="89"/>
    </row>
    <row r="271" spans="2:15" ht="12.75">
      <c r="B271" s="92" t="s">
        <v>1404</v>
      </c>
      <c r="C271" s="80" t="s">
        <v>641</v>
      </c>
      <c r="D271" s="81" t="s">
        <v>648</v>
      </c>
      <c r="E271" s="81" t="s">
        <v>1400</v>
      </c>
      <c r="F271" s="80"/>
      <c r="G271" s="82">
        <f aca="true" t="shared" si="29" ref="G271:K272">G272</f>
        <v>900</v>
      </c>
      <c r="H271" s="82">
        <f t="shared" si="29"/>
        <v>0</v>
      </c>
      <c r="I271" s="82">
        <f t="shared" si="29"/>
        <v>900</v>
      </c>
      <c r="J271" s="82">
        <f t="shared" si="29"/>
        <v>900</v>
      </c>
      <c r="K271" s="82">
        <f t="shared" si="29"/>
        <v>0</v>
      </c>
      <c r="L271" s="82">
        <f t="shared" si="28"/>
        <v>900</v>
      </c>
      <c r="M271" s="89"/>
      <c r="N271" s="89"/>
      <c r="O271" s="89"/>
    </row>
    <row r="272" spans="2:15" ht="96">
      <c r="B272" s="94" t="s">
        <v>1053</v>
      </c>
      <c r="C272" s="80" t="s">
        <v>641</v>
      </c>
      <c r="D272" s="81" t="s">
        <v>648</v>
      </c>
      <c r="E272" s="81" t="s">
        <v>1401</v>
      </c>
      <c r="F272" s="80"/>
      <c r="G272" s="82">
        <f t="shared" si="29"/>
        <v>900</v>
      </c>
      <c r="H272" s="82">
        <f t="shared" si="29"/>
        <v>0</v>
      </c>
      <c r="I272" s="82">
        <f t="shared" si="29"/>
        <v>900</v>
      </c>
      <c r="J272" s="82">
        <f t="shared" si="29"/>
        <v>900</v>
      </c>
      <c r="K272" s="82">
        <f t="shared" si="29"/>
        <v>0</v>
      </c>
      <c r="L272" s="82">
        <f t="shared" si="28"/>
        <v>900</v>
      </c>
      <c r="M272" s="89"/>
      <c r="N272" s="89"/>
      <c r="O272" s="89"/>
    </row>
    <row r="273" spans="2:15" ht="24">
      <c r="B273" s="92" t="s">
        <v>768</v>
      </c>
      <c r="C273" s="80" t="s">
        <v>641</v>
      </c>
      <c r="D273" s="81" t="s">
        <v>648</v>
      </c>
      <c r="E273" s="81" t="s">
        <v>1401</v>
      </c>
      <c r="F273" s="80" t="s">
        <v>974</v>
      </c>
      <c r="G273" s="82">
        <v>900</v>
      </c>
      <c r="H273" s="82">
        <v>0</v>
      </c>
      <c r="I273" s="82">
        <f>G273+H273</f>
        <v>900</v>
      </c>
      <c r="J273" s="82">
        <v>900</v>
      </c>
      <c r="K273" s="82">
        <v>0</v>
      </c>
      <c r="L273" s="82">
        <f t="shared" si="28"/>
        <v>900</v>
      </c>
      <c r="M273" s="89"/>
      <c r="N273" s="89"/>
      <c r="O273" s="89"/>
    </row>
    <row r="274" spans="2:15" ht="12.75">
      <c r="B274" s="92" t="s">
        <v>809</v>
      </c>
      <c r="C274" s="80" t="s">
        <v>641</v>
      </c>
      <c r="D274" s="81" t="s">
        <v>648</v>
      </c>
      <c r="E274" s="81" t="s">
        <v>785</v>
      </c>
      <c r="F274" s="80"/>
      <c r="G274" s="82">
        <f>G275</f>
        <v>57800</v>
      </c>
      <c r="H274" s="82">
        <f>H275</f>
        <v>0</v>
      </c>
      <c r="I274" s="82">
        <f>I275</f>
        <v>57800</v>
      </c>
      <c r="J274" s="82">
        <f>J275</f>
        <v>57800</v>
      </c>
      <c r="K274" s="82">
        <f>K275</f>
        <v>0</v>
      </c>
      <c r="L274" s="82">
        <f t="shared" si="28"/>
        <v>57800</v>
      </c>
      <c r="M274" s="89"/>
      <c r="N274" s="89"/>
      <c r="O274" s="89"/>
    </row>
    <row r="275" spans="2:15" ht="24">
      <c r="B275" s="92" t="s">
        <v>944</v>
      </c>
      <c r="C275" s="80" t="s">
        <v>641</v>
      </c>
      <c r="D275" s="81" t="s">
        <v>648</v>
      </c>
      <c r="E275" s="81" t="s">
        <v>673</v>
      </c>
      <c r="F275" s="80"/>
      <c r="G275" s="82">
        <f>G276+G277</f>
        <v>57800</v>
      </c>
      <c r="H275" s="82">
        <f>H276+H277</f>
        <v>0</v>
      </c>
      <c r="I275" s="82">
        <f>I276+I277</f>
        <v>57800</v>
      </c>
      <c r="J275" s="82">
        <f>J276+J277</f>
        <v>57800</v>
      </c>
      <c r="K275" s="82">
        <f>K276+K277</f>
        <v>0</v>
      </c>
      <c r="L275" s="82">
        <f t="shared" si="28"/>
        <v>57800</v>
      </c>
      <c r="M275" s="89"/>
      <c r="N275" s="89"/>
      <c r="O275" s="89"/>
    </row>
    <row r="276" spans="2:15" ht="48">
      <c r="B276" s="92" t="s">
        <v>767</v>
      </c>
      <c r="C276" s="80" t="s">
        <v>641</v>
      </c>
      <c r="D276" s="81" t="s">
        <v>648</v>
      </c>
      <c r="E276" s="81" t="s">
        <v>673</v>
      </c>
      <c r="F276" s="80" t="s">
        <v>735</v>
      </c>
      <c r="G276" s="82">
        <v>54420</v>
      </c>
      <c r="H276" s="82">
        <v>0</v>
      </c>
      <c r="I276" s="82">
        <f>G276+H276</f>
        <v>54420</v>
      </c>
      <c r="J276" s="82">
        <v>54420</v>
      </c>
      <c r="K276" s="82">
        <v>0</v>
      </c>
      <c r="L276" s="82">
        <f t="shared" si="28"/>
        <v>54420</v>
      </c>
      <c r="M276" s="89"/>
      <c r="N276" s="89"/>
      <c r="O276" s="89"/>
    </row>
    <row r="277" spans="2:15" ht="24">
      <c r="B277" s="92" t="s">
        <v>768</v>
      </c>
      <c r="C277" s="80" t="s">
        <v>641</v>
      </c>
      <c r="D277" s="81" t="s">
        <v>648</v>
      </c>
      <c r="E277" s="81" t="s">
        <v>673</v>
      </c>
      <c r="F277" s="80" t="s">
        <v>974</v>
      </c>
      <c r="G277" s="82">
        <v>3380</v>
      </c>
      <c r="H277" s="82">
        <v>0</v>
      </c>
      <c r="I277" s="82">
        <f>G277+H277</f>
        <v>3380</v>
      </c>
      <c r="J277" s="82">
        <v>3380</v>
      </c>
      <c r="K277" s="82">
        <v>0</v>
      </c>
      <c r="L277" s="82">
        <f t="shared" si="28"/>
        <v>3380</v>
      </c>
      <c r="M277" s="89"/>
      <c r="N277" s="89"/>
      <c r="O277" s="89"/>
    </row>
    <row r="278" spans="2:15" ht="12.75">
      <c r="B278" s="129" t="s">
        <v>957</v>
      </c>
      <c r="C278" s="80" t="s">
        <v>647</v>
      </c>
      <c r="D278" s="81"/>
      <c r="E278" s="81"/>
      <c r="F278" s="80"/>
      <c r="G278" s="82">
        <f>G279</f>
        <v>7069100</v>
      </c>
      <c r="H278" s="82">
        <f>H279</f>
        <v>18287.76</v>
      </c>
      <c r="I278" s="82">
        <f>I279</f>
        <v>7087387.76</v>
      </c>
      <c r="J278" s="82">
        <f>J279</f>
        <v>3675200</v>
      </c>
      <c r="K278" s="82">
        <f>K279</f>
        <v>71473.47</v>
      </c>
      <c r="L278" s="82">
        <f t="shared" si="28"/>
        <v>3746673.47</v>
      </c>
      <c r="M278" s="89"/>
      <c r="N278" s="89"/>
      <c r="O278" s="89"/>
    </row>
    <row r="279" spans="2:15" ht="12.75">
      <c r="B279" s="129" t="s">
        <v>576</v>
      </c>
      <c r="C279" s="80" t="s">
        <v>647</v>
      </c>
      <c r="D279" s="81" t="s">
        <v>639</v>
      </c>
      <c r="E279" s="81"/>
      <c r="F279" s="80"/>
      <c r="G279" s="82">
        <f>G295+G298+G281+G291</f>
        <v>7069100</v>
      </c>
      <c r="H279" s="82">
        <f>H295+H298+H281+H291</f>
        <v>18287.76</v>
      </c>
      <c r="I279" s="82">
        <f>I295+I298+I281+I291</f>
        <v>7087387.76</v>
      </c>
      <c r="J279" s="82">
        <f>J295+J298+J281+J291</f>
        <v>3675200</v>
      </c>
      <c r="K279" s="82">
        <f>K295+K298+K281+K291</f>
        <v>71473.47</v>
      </c>
      <c r="L279" s="82">
        <f t="shared" si="28"/>
        <v>3746673.47</v>
      </c>
      <c r="M279" s="89"/>
      <c r="N279" s="89"/>
      <c r="O279" s="89"/>
    </row>
    <row r="280" spans="2:15" ht="46.5" customHeight="1">
      <c r="B280" s="129" t="s">
        <v>1238</v>
      </c>
      <c r="C280" s="80" t="s">
        <v>647</v>
      </c>
      <c r="D280" s="81" t="s">
        <v>639</v>
      </c>
      <c r="E280" s="81" t="s">
        <v>1166</v>
      </c>
      <c r="F280" s="80"/>
      <c r="G280" s="82">
        <f>G281+G291</f>
        <v>7069100</v>
      </c>
      <c r="H280" s="82">
        <f>H281+H291</f>
        <v>18287.76</v>
      </c>
      <c r="I280" s="82">
        <f>I281+I291</f>
        <v>7087387.76</v>
      </c>
      <c r="J280" s="82">
        <f>J281+J291</f>
        <v>3675200</v>
      </c>
      <c r="K280" s="82">
        <f>K281+K291</f>
        <v>71473.47</v>
      </c>
      <c r="L280" s="82">
        <f t="shared" si="28"/>
        <v>3746673.47</v>
      </c>
      <c r="M280" s="89"/>
      <c r="N280" s="89"/>
      <c r="O280" s="89"/>
    </row>
    <row r="281" spans="2:15" ht="12.75">
      <c r="B281" s="129" t="s">
        <v>1239</v>
      </c>
      <c r="C281" s="80" t="s">
        <v>647</v>
      </c>
      <c r="D281" s="81" t="s">
        <v>639</v>
      </c>
      <c r="E281" s="81" t="s">
        <v>1158</v>
      </c>
      <c r="F281" s="80"/>
      <c r="G281" s="82">
        <f>G282+G285+G288</f>
        <v>6173000</v>
      </c>
      <c r="H281" s="82">
        <f>H282+H285+H288</f>
        <v>0</v>
      </c>
      <c r="I281" s="82">
        <f>I282+I285+I288</f>
        <v>6173000</v>
      </c>
      <c r="J281" s="82">
        <f>J282+J285+J288</f>
        <v>173000</v>
      </c>
      <c r="K281" s="82">
        <f>K282+K285+K288</f>
        <v>0</v>
      </c>
      <c r="L281" s="82">
        <f t="shared" si="28"/>
        <v>173000</v>
      </c>
      <c r="M281" s="89"/>
      <c r="N281" s="89"/>
      <c r="O281" s="89"/>
    </row>
    <row r="282" spans="2:15" ht="25.5">
      <c r="B282" s="129" t="s">
        <v>1240</v>
      </c>
      <c r="C282" s="80" t="s">
        <v>647</v>
      </c>
      <c r="D282" s="81" t="s">
        <v>639</v>
      </c>
      <c r="E282" s="81" t="s">
        <v>765</v>
      </c>
      <c r="F282" s="80"/>
      <c r="G282" s="82">
        <f aca="true" t="shared" si="30" ref="G282:K283">G283</f>
        <v>173000</v>
      </c>
      <c r="H282" s="82">
        <f t="shared" si="30"/>
        <v>0</v>
      </c>
      <c r="I282" s="82">
        <f t="shared" si="30"/>
        <v>173000</v>
      </c>
      <c r="J282" s="82">
        <f t="shared" si="30"/>
        <v>173000</v>
      </c>
      <c r="K282" s="82">
        <f t="shared" si="30"/>
        <v>0</v>
      </c>
      <c r="L282" s="82">
        <f t="shared" si="28"/>
        <v>173000</v>
      </c>
      <c r="M282" s="89"/>
      <c r="N282" s="89"/>
      <c r="O282" s="89"/>
    </row>
    <row r="283" spans="2:15" ht="38.25">
      <c r="B283" s="129" t="s">
        <v>928</v>
      </c>
      <c r="C283" s="80" t="s">
        <v>647</v>
      </c>
      <c r="D283" s="81" t="s">
        <v>639</v>
      </c>
      <c r="E283" s="81" t="s">
        <v>1159</v>
      </c>
      <c r="F283" s="80"/>
      <c r="G283" s="82">
        <f t="shared" si="30"/>
        <v>173000</v>
      </c>
      <c r="H283" s="82">
        <f t="shared" si="30"/>
        <v>0</v>
      </c>
      <c r="I283" s="82">
        <f t="shared" si="30"/>
        <v>173000</v>
      </c>
      <c r="J283" s="82">
        <f t="shared" si="30"/>
        <v>173000</v>
      </c>
      <c r="K283" s="82">
        <f t="shared" si="30"/>
        <v>0</v>
      </c>
      <c r="L283" s="82">
        <f t="shared" si="28"/>
        <v>173000</v>
      </c>
      <c r="M283" s="89"/>
      <c r="N283" s="89"/>
      <c r="O283" s="89"/>
    </row>
    <row r="284" spans="2:15" ht="12.75">
      <c r="B284" s="129" t="s">
        <v>771</v>
      </c>
      <c r="C284" s="80" t="s">
        <v>647</v>
      </c>
      <c r="D284" s="81" t="s">
        <v>639</v>
      </c>
      <c r="E284" s="81" t="s">
        <v>1159</v>
      </c>
      <c r="F284" s="80" t="s">
        <v>970</v>
      </c>
      <c r="G284" s="82">
        <v>173000</v>
      </c>
      <c r="H284" s="82">
        <v>0</v>
      </c>
      <c r="I284" s="82">
        <f>G284+H284</f>
        <v>173000</v>
      </c>
      <c r="J284" s="82">
        <v>173000</v>
      </c>
      <c r="K284" s="82">
        <v>0</v>
      </c>
      <c r="L284" s="82">
        <f t="shared" si="28"/>
        <v>173000</v>
      </c>
      <c r="M284" s="89"/>
      <c r="N284" s="89"/>
      <c r="O284" s="89"/>
    </row>
    <row r="285" spans="2:15" ht="25.5" hidden="1">
      <c r="B285" s="129" t="s">
        <v>1405</v>
      </c>
      <c r="C285" s="80" t="s">
        <v>647</v>
      </c>
      <c r="D285" s="81" t="s">
        <v>639</v>
      </c>
      <c r="E285" s="81" t="s">
        <v>763</v>
      </c>
      <c r="F285" s="80"/>
      <c r="G285" s="82">
        <f aca="true" t="shared" si="31" ref="G285:K286">G286</f>
        <v>0</v>
      </c>
      <c r="H285" s="82">
        <f t="shared" si="31"/>
        <v>0</v>
      </c>
      <c r="I285" s="82">
        <f t="shared" si="31"/>
        <v>0</v>
      </c>
      <c r="J285" s="82">
        <f t="shared" si="31"/>
        <v>0</v>
      </c>
      <c r="K285" s="82">
        <f t="shared" si="31"/>
        <v>0</v>
      </c>
      <c r="L285" s="82">
        <f t="shared" si="28"/>
        <v>0</v>
      </c>
      <c r="M285" s="89"/>
      <c r="N285" s="89"/>
      <c r="O285" s="89"/>
    </row>
    <row r="286" spans="2:15" ht="38.25" hidden="1">
      <c r="B286" s="129" t="s">
        <v>1443</v>
      </c>
      <c r="C286" s="80" t="s">
        <v>647</v>
      </c>
      <c r="D286" s="81" t="s">
        <v>639</v>
      </c>
      <c r="E286" s="81" t="s">
        <v>1444</v>
      </c>
      <c r="F286" s="80"/>
      <c r="G286" s="82">
        <f t="shared" si="31"/>
        <v>0</v>
      </c>
      <c r="H286" s="82">
        <f t="shared" si="31"/>
        <v>0</v>
      </c>
      <c r="I286" s="82">
        <f t="shared" si="31"/>
        <v>0</v>
      </c>
      <c r="J286" s="82">
        <f t="shared" si="31"/>
        <v>0</v>
      </c>
      <c r="K286" s="82">
        <f t="shared" si="31"/>
        <v>0</v>
      </c>
      <c r="L286" s="82">
        <f t="shared" si="28"/>
        <v>0</v>
      </c>
      <c r="M286" s="89"/>
      <c r="N286" s="89"/>
      <c r="O286" s="89"/>
    </row>
    <row r="287" spans="2:15" ht="25.5" hidden="1">
      <c r="B287" s="130" t="s">
        <v>774</v>
      </c>
      <c r="C287" s="80" t="s">
        <v>647</v>
      </c>
      <c r="D287" s="81" t="s">
        <v>639</v>
      </c>
      <c r="E287" s="81" t="s">
        <v>1444</v>
      </c>
      <c r="F287" s="80" t="s">
        <v>1012</v>
      </c>
      <c r="G287" s="82">
        <v>0</v>
      </c>
      <c r="H287" s="82">
        <v>0</v>
      </c>
      <c r="I287" s="82">
        <f>G287+H287</f>
        <v>0</v>
      </c>
      <c r="J287" s="82">
        <v>0</v>
      </c>
      <c r="K287" s="82">
        <v>0</v>
      </c>
      <c r="L287" s="82">
        <f t="shared" si="28"/>
        <v>0</v>
      </c>
      <c r="M287" s="89"/>
      <c r="N287" s="89"/>
      <c r="O287" s="89"/>
    </row>
    <row r="288" spans="2:15" ht="51">
      <c r="B288" s="129" t="s">
        <v>1409</v>
      </c>
      <c r="C288" s="80" t="s">
        <v>647</v>
      </c>
      <c r="D288" s="81" t="s">
        <v>639</v>
      </c>
      <c r="E288" s="81" t="s">
        <v>802</v>
      </c>
      <c r="F288" s="80"/>
      <c r="G288" s="82">
        <f aca="true" t="shared" si="32" ref="G288:K289">G289</f>
        <v>6000000</v>
      </c>
      <c r="H288" s="82">
        <f t="shared" si="32"/>
        <v>0</v>
      </c>
      <c r="I288" s="82">
        <f t="shared" si="32"/>
        <v>6000000</v>
      </c>
      <c r="J288" s="82">
        <f t="shared" si="32"/>
        <v>0</v>
      </c>
      <c r="K288" s="82">
        <f t="shared" si="32"/>
        <v>0</v>
      </c>
      <c r="L288" s="82">
        <f t="shared" si="28"/>
        <v>0</v>
      </c>
      <c r="M288" s="89"/>
      <c r="N288" s="89"/>
      <c r="O288" s="89"/>
    </row>
    <row r="289" spans="2:15" ht="36">
      <c r="B289" s="92" t="s">
        <v>1472</v>
      </c>
      <c r="C289" s="80" t="s">
        <v>647</v>
      </c>
      <c r="D289" s="81" t="s">
        <v>639</v>
      </c>
      <c r="E289" s="81" t="s">
        <v>1445</v>
      </c>
      <c r="F289" s="80"/>
      <c r="G289" s="82">
        <f t="shared" si="32"/>
        <v>6000000</v>
      </c>
      <c r="H289" s="82">
        <f t="shared" si="32"/>
        <v>0</v>
      </c>
      <c r="I289" s="82">
        <f t="shared" si="32"/>
        <v>6000000</v>
      </c>
      <c r="J289" s="82">
        <f t="shared" si="32"/>
        <v>0</v>
      </c>
      <c r="K289" s="82">
        <f t="shared" si="32"/>
        <v>0</v>
      </c>
      <c r="L289" s="82">
        <f t="shared" si="28"/>
        <v>0</v>
      </c>
      <c r="M289" s="89"/>
      <c r="N289" s="89"/>
      <c r="O289" s="89"/>
    </row>
    <row r="290" spans="2:15" ht="24">
      <c r="B290" s="92" t="s">
        <v>774</v>
      </c>
      <c r="C290" s="80" t="s">
        <v>647</v>
      </c>
      <c r="D290" s="81" t="s">
        <v>639</v>
      </c>
      <c r="E290" s="81" t="s">
        <v>1445</v>
      </c>
      <c r="F290" s="80" t="s">
        <v>1012</v>
      </c>
      <c r="G290" s="82">
        <v>6000000</v>
      </c>
      <c r="H290" s="82">
        <v>0</v>
      </c>
      <c r="I290" s="82">
        <f>G290+H290</f>
        <v>6000000</v>
      </c>
      <c r="J290" s="82">
        <v>0</v>
      </c>
      <c r="K290" s="82">
        <v>0</v>
      </c>
      <c r="L290" s="82">
        <f t="shared" si="28"/>
        <v>0</v>
      </c>
      <c r="M290" s="89"/>
      <c r="N290" s="89"/>
      <c r="O290" s="89"/>
    </row>
    <row r="291" spans="2:15" ht="24">
      <c r="B291" s="92" t="s">
        <v>1360</v>
      </c>
      <c r="C291" s="80" t="s">
        <v>647</v>
      </c>
      <c r="D291" s="81" t="s">
        <v>639</v>
      </c>
      <c r="E291" s="81" t="s">
        <v>1308</v>
      </c>
      <c r="F291" s="80"/>
      <c r="G291" s="82">
        <f aca="true" t="shared" si="33" ref="G291:K293">G292</f>
        <v>896100</v>
      </c>
      <c r="H291" s="82">
        <f t="shared" si="33"/>
        <v>18287.76</v>
      </c>
      <c r="I291" s="82">
        <f t="shared" si="33"/>
        <v>914387.76</v>
      </c>
      <c r="J291" s="82">
        <f t="shared" si="33"/>
        <v>3502200</v>
      </c>
      <c r="K291" s="82">
        <f t="shared" si="33"/>
        <v>71473.47</v>
      </c>
      <c r="L291" s="82">
        <f t="shared" si="28"/>
        <v>3573673.47</v>
      </c>
      <c r="M291" s="98"/>
      <c r="N291" s="98"/>
      <c r="O291" s="98"/>
    </row>
    <row r="292" spans="2:15" ht="24">
      <c r="B292" s="92" t="s">
        <v>1361</v>
      </c>
      <c r="C292" s="80" t="s">
        <v>647</v>
      </c>
      <c r="D292" s="81" t="s">
        <v>639</v>
      </c>
      <c r="E292" s="81" t="s">
        <v>741</v>
      </c>
      <c r="F292" s="80"/>
      <c r="G292" s="82">
        <f t="shared" si="33"/>
        <v>896100</v>
      </c>
      <c r="H292" s="82">
        <f t="shared" si="33"/>
        <v>18287.76</v>
      </c>
      <c r="I292" s="82">
        <f t="shared" si="33"/>
        <v>914387.76</v>
      </c>
      <c r="J292" s="82">
        <f t="shared" si="33"/>
        <v>3502200</v>
      </c>
      <c r="K292" s="82">
        <f t="shared" si="33"/>
        <v>71473.47</v>
      </c>
      <c r="L292" s="82">
        <f t="shared" si="28"/>
        <v>3573673.47</v>
      </c>
      <c r="M292" s="89"/>
      <c r="N292" s="89"/>
      <c r="O292" s="89"/>
    </row>
    <row r="293" spans="2:15" ht="72">
      <c r="B293" s="94" t="s">
        <v>1382</v>
      </c>
      <c r="C293" s="80" t="s">
        <v>647</v>
      </c>
      <c r="D293" s="81" t="s">
        <v>639</v>
      </c>
      <c r="E293" s="81" t="s">
        <v>1307</v>
      </c>
      <c r="F293" s="80"/>
      <c r="G293" s="82">
        <f t="shared" si="33"/>
        <v>896100</v>
      </c>
      <c r="H293" s="82">
        <f t="shared" si="33"/>
        <v>18287.76</v>
      </c>
      <c r="I293" s="82">
        <f t="shared" si="33"/>
        <v>914387.76</v>
      </c>
      <c r="J293" s="82">
        <f t="shared" si="33"/>
        <v>3502200</v>
      </c>
      <c r="K293" s="82">
        <f t="shared" si="33"/>
        <v>71473.47</v>
      </c>
      <c r="L293" s="82">
        <f t="shared" si="28"/>
        <v>3573673.47</v>
      </c>
      <c r="M293" s="89"/>
      <c r="N293" s="89"/>
      <c r="O293" s="89"/>
    </row>
    <row r="294" spans="2:15" ht="12.75">
      <c r="B294" s="92" t="s">
        <v>771</v>
      </c>
      <c r="C294" s="80" t="s">
        <v>647</v>
      </c>
      <c r="D294" s="81" t="s">
        <v>639</v>
      </c>
      <c r="E294" s="81" t="s">
        <v>1307</v>
      </c>
      <c r="F294" s="80" t="s">
        <v>970</v>
      </c>
      <c r="G294" s="82">
        <v>896100</v>
      </c>
      <c r="H294" s="82">
        <v>18287.76</v>
      </c>
      <c r="I294" s="82">
        <f>G294+H294</f>
        <v>914387.76</v>
      </c>
      <c r="J294" s="82">
        <v>3502200</v>
      </c>
      <c r="K294" s="82">
        <v>71473.47</v>
      </c>
      <c r="L294" s="82">
        <f t="shared" si="28"/>
        <v>3573673.47</v>
      </c>
      <c r="M294" s="89"/>
      <c r="N294" s="89"/>
      <c r="O294" s="89"/>
    </row>
    <row r="295" spans="2:15" ht="25.5" hidden="1">
      <c r="B295" s="129" t="s">
        <v>920</v>
      </c>
      <c r="C295" s="80" t="s">
        <v>647</v>
      </c>
      <c r="D295" s="81" t="s">
        <v>639</v>
      </c>
      <c r="E295" s="81" t="s">
        <v>747</v>
      </c>
      <c r="F295" s="80"/>
      <c r="G295" s="82">
        <f aca="true" t="shared" si="34" ref="G295:K296">G296</f>
        <v>0</v>
      </c>
      <c r="H295" s="82">
        <f t="shared" si="34"/>
        <v>0</v>
      </c>
      <c r="I295" s="82">
        <f t="shared" si="34"/>
        <v>0</v>
      </c>
      <c r="J295" s="82">
        <f t="shared" si="34"/>
        <v>0</v>
      </c>
      <c r="K295" s="82">
        <f t="shared" si="34"/>
        <v>0</v>
      </c>
      <c r="L295" s="82">
        <f t="shared" si="28"/>
        <v>0</v>
      </c>
      <c r="M295" s="89"/>
      <c r="N295" s="89"/>
      <c r="O295" s="89"/>
    </row>
    <row r="296" spans="2:15" ht="38.25" hidden="1">
      <c r="B296" s="129" t="s">
        <v>928</v>
      </c>
      <c r="C296" s="80" t="s">
        <v>647</v>
      </c>
      <c r="D296" s="81" t="s">
        <v>639</v>
      </c>
      <c r="E296" s="81" t="s">
        <v>690</v>
      </c>
      <c r="F296" s="80"/>
      <c r="G296" s="82">
        <f t="shared" si="34"/>
        <v>0</v>
      </c>
      <c r="H296" s="82">
        <f t="shared" si="34"/>
        <v>0</v>
      </c>
      <c r="I296" s="82">
        <f t="shared" si="34"/>
        <v>0</v>
      </c>
      <c r="J296" s="82">
        <f t="shared" si="34"/>
        <v>0</v>
      </c>
      <c r="K296" s="82">
        <f t="shared" si="34"/>
        <v>0</v>
      </c>
      <c r="L296" s="82">
        <f t="shared" si="28"/>
        <v>0</v>
      </c>
      <c r="M296" s="89"/>
      <c r="N296" s="89"/>
      <c r="O296" s="89"/>
    </row>
    <row r="297" spans="2:15" ht="12.75" hidden="1">
      <c r="B297" s="129" t="s">
        <v>771</v>
      </c>
      <c r="C297" s="80" t="s">
        <v>647</v>
      </c>
      <c r="D297" s="81" t="s">
        <v>639</v>
      </c>
      <c r="E297" s="81" t="s">
        <v>690</v>
      </c>
      <c r="F297" s="80">
        <v>800</v>
      </c>
      <c r="G297" s="82">
        <v>0</v>
      </c>
      <c r="H297" s="82">
        <v>0</v>
      </c>
      <c r="I297" s="82">
        <v>0</v>
      </c>
      <c r="J297" s="82">
        <v>0</v>
      </c>
      <c r="K297" s="82">
        <v>0</v>
      </c>
      <c r="L297" s="82">
        <f t="shared" si="28"/>
        <v>0</v>
      </c>
      <c r="M297" s="89"/>
      <c r="N297" s="89"/>
      <c r="O297" s="89"/>
    </row>
    <row r="298" spans="2:15" ht="25.5" hidden="1">
      <c r="B298" s="129" t="s">
        <v>950</v>
      </c>
      <c r="C298" s="80" t="s">
        <v>647</v>
      </c>
      <c r="D298" s="81" t="s">
        <v>639</v>
      </c>
      <c r="E298" s="81" t="s">
        <v>951</v>
      </c>
      <c r="F298" s="80"/>
      <c r="G298" s="82">
        <f aca="true" t="shared" si="35" ref="G298:K299">G299</f>
        <v>0</v>
      </c>
      <c r="H298" s="82">
        <f t="shared" si="35"/>
        <v>0</v>
      </c>
      <c r="I298" s="82">
        <f t="shared" si="35"/>
        <v>0</v>
      </c>
      <c r="J298" s="82">
        <f t="shared" si="35"/>
        <v>0</v>
      </c>
      <c r="K298" s="82">
        <f t="shared" si="35"/>
        <v>0</v>
      </c>
      <c r="L298" s="82">
        <f t="shared" si="28"/>
        <v>0</v>
      </c>
      <c r="M298" s="89"/>
      <c r="N298" s="89"/>
      <c r="O298" s="89"/>
    </row>
    <row r="299" spans="2:15" ht="25.5" hidden="1">
      <c r="B299" s="129" t="s">
        <v>941</v>
      </c>
      <c r="C299" s="80" t="s">
        <v>647</v>
      </c>
      <c r="D299" s="81" t="s">
        <v>639</v>
      </c>
      <c r="E299" s="81" t="s">
        <v>693</v>
      </c>
      <c r="F299" s="80"/>
      <c r="G299" s="82">
        <f t="shared" si="35"/>
        <v>0</v>
      </c>
      <c r="H299" s="82">
        <f t="shared" si="35"/>
        <v>0</v>
      </c>
      <c r="I299" s="82">
        <f t="shared" si="35"/>
        <v>0</v>
      </c>
      <c r="J299" s="82">
        <f t="shared" si="35"/>
        <v>0</v>
      </c>
      <c r="K299" s="82">
        <f t="shared" si="35"/>
        <v>0</v>
      </c>
      <c r="L299" s="82">
        <f t="shared" si="28"/>
        <v>0</v>
      </c>
      <c r="M299" s="89"/>
      <c r="N299" s="89"/>
      <c r="O299" s="89"/>
    </row>
    <row r="300" spans="2:15" ht="25.5" hidden="1">
      <c r="B300" s="129" t="s">
        <v>774</v>
      </c>
      <c r="C300" s="80" t="s">
        <v>647</v>
      </c>
      <c r="D300" s="81" t="s">
        <v>639</v>
      </c>
      <c r="E300" s="81" t="s">
        <v>693</v>
      </c>
      <c r="F300" s="80">
        <v>400</v>
      </c>
      <c r="G300" s="82">
        <v>0</v>
      </c>
      <c r="H300" s="82">
        <v>0</v>
      </c>
      <c r="I300" s="82">
        <v>0</v>
      </c>
      <c r="J300" s="82">
        <v>0</v>
      </c>
      <c r="K300" s="82">
        <v>0</v>
      </c>
      <c r="L300" s="82">
        <f t="shared" si="28"/>
        <v>0</v>
      </c>
      <c r="M300" s="89"/>
      <c r="N300" s="89"/>
      <c r="O300" s="89"/>
    </row>
    <row r="301" spans="2:15" ht="12.75">
      <c r="B301" s="129" t="s">
        <v>955</v>
      </c>
      <c r="C301" s="80" t="s">
        <v>649</v>
      </c>
      <c r="D301" s="81"/>
      <c r="E301" s="81"/>
      <c r="F301" s="80"/>
      <c r="G301" s="82">
        <f>G302+G329+G433+G440+G447+G381</f>
        <v>533148813.28</v>
      </c>
      <c r="H301" s="82">
        <f>H302+H329+H433+H440+H447+H381</f>
        <v>-769563.0699999996</v>
      </c>
      <c r="I301" s="82">
        <f>I302+I329+I433+I440+I447+I381</f>
        <v>532379250.21000004</v>
      </c>
      <c r="J301" s="82">
        <f>J302+J329+J433+J440+J447+J381</f>
        <v>321367719.57</v>
      </c>
      <c r="K301" s="82">
        <f>K302+K329+K433+K440+K447+K381</f>
        <v>-24865.850000001043</v>
      </c>
      <c r="L301" s="82">
        <f t="shared" si="28"/>
        <v>321342853.71999997</v>
      </c>
      <c r="M301" s="89"/>
      <c r="N301" s="89"/>
      <c r="O301" s="89"/>
    </row>
    <row r="302" spans="2:15" ht="12.75">
      <c r="B302" s="129" t="s">
        <v>393</v>
      </c>
      <c r="C302" s="80" t="s">
        <v>649</v>
      </c>
      <c r="D302" s="81" t="s">
        <v>638</v>
      </c>
      <c r="E302" s="81"/>
      <c r="F302" s="80"/>
      <c r="G302" s="82">
        <f aca="true" t="shared" si="36" ref="G302:K303">G303</f>
        <v>219444612.8</v>
      </c>
      <c r="H302" s="82">
        <f t="shared" si="36"/>
        <v>-1210789.799999997</v>
      </c>
      <c r="I302" s="82">
        <f t="shared" si="36"/>
        <v>218233823</v>
      </c>
      <c r="J302" s="82">
        <f t="shared" si="36"/>
        <v>97130944</v>
      </c>
      <c r="K302" s="82">
        <f t="shared" si="36"/>
        <v>0</v>
      </c>
      <c r="L302" s="82">
        <f t="shared" si="28"/>
        <v>97130944</v>
      </c>
      <c r="M302" s="89"/>
      <c r="N302" s="89"/>
      <c r="O302" s="89"/>
    </row>
    <row r="303" spans="2:15" ht="24" customHeight="1">
      <c r="B303" s="129" t="s">
        <v>1245</v>
      </c>
      <c r="C303" s="80" t="s">
        <v>649</v>
      </c>
      <c r="D303" s="81" t="s">
        <v>638</v>
      </c>
      <c r="E303" s="81" t="s">
        <v>1165</v>
      </c>
      <c r="F303" s="80"/>
      <c r="G303" s="82">
        <f t="shared" si="36"/>
        <v>219444612.8</v>
      </c>
      <c r="H303" s="82">
        <f t="shared" si="36"/>
        <v>-1210789.799999997</v>
      </c>
      <c r="I303" s="82">
        <f t="shared" si="36"/>
        <v>218233823</v>
      </c>
      <c r="J303" s="82">
        <f t="shared" si="36"/>
        <v>97130944</v>
      </c>
      <c r="K303" s="82">
        <f t="shared" si="36"/>
        <v>0</v>
      </c>
      <c r="L303" s="82">
        <f t="shared" si="28"/>
        <v>97130944</v>
      </c>
      <c r="M303" s="89"/>
      <c r="N303" s="89"/>
      <c r="O303" s="89"/>
    </row>
    <row r="304" spans="2:15" ht="19.5" customHeight="1">
      <c r="B304" s="129" t="s">
        <v>1265</v>
      </c>
      <c r="C304" s="80" t="s">
        <v>649</v>
      </c>
      <c r="D304" s="81" t="s">
        <v>638</v>
      </c>
      <c r="E304" s="81" t="s">
        <v>1186</v>
      </c>
      <c r="F304" s="80"/>
      <c r="G304" s="82">
        <f>G305+G316+G318+G320+G322</f>
        <v>219444612.8</v>
      </c>
      <c r="H304" s="82">
        <f>H305+H316+H318+H320+H322</f>
        <v>-1210789.799999997</v>
      </c>
      <c r="I304" s="82">
        <f>I305+I316+I318+I320+I322</f>
        <v>218233823</v>
      </c>
      <c r="J304" s="82">
        <f>J305+J316+J318+J320+J322</f>
        <v>97130944</v>
      </c>
      <c r="K304" s="82">
        <f>K305+K316+K318+K320+K322</f>
        <v>0</v>
      </c>
      <c r="L304" s="82">
        <f t="shared" si="28"/>
        <v>97130944</v>
      </c>
      <c r="M304" s="89"/>
      <c r="N304" s="89"/>
      <c r="O304" s="89"/>
    </row>
    <row r="305" spans="2:15" ht="25.5">
      <c r="B305" s="129" t="s">
        <v>1266</v>
      </c>
      <c r="C305" s="80" t="s">
        <v>649</v>
      </c>
      <c r="D305" s="81" t="s">
        <v>638</v>
      </c>
      <c r="E305" s="81" t="s">
        <v>1187</v>
      </c>
      <c r="F305" s="80"/>
      <c r="G305" s="82">
        <f>G306+G308+G310+G312+G314</f>
        <v>99575123</v>
      </c>
      <c r="H305" s="82">
        <f>H306+H308+H310+H312+H314</f>
        <v>0</v>
      </c>
      <c r="I305" s="82">
        <f>I306+I308+I310+I312+I314</f>
        <v>99575123</v>
      </c>
      <c r="J305" s="82">
        <f>J306+J308+J310+J312+J314</f>
        <v>97130944</v>
      </c>
      <c r="K305" s="82">
        <f>K306+K308+K310+K312+K314</f>
        <v>0</v>
      </c>
      <c r="L305" s="82">
        <f t="shared" si="28"/>
        <v>97130944</v>
      </c>
      <c r="M305" s="89"/>
      <c r="N305" s="89"/>
      <c r="O305" s="89"/>
    </row>
    <row r="306" spans="2:15" ht="12.75">
      <c r="B306" s="129" t="s">
        <v>1267</v>
      </c>
      <c r="C306" s="80" t="s">
        <v>649</v>
      </c>
      <c r="D306" s="81" t="s">
        <v>638</v>
      </c>
      <c r="E306" s="81" t="s">
        <v>1188</v>
      </c>
      <c r="F306" s="80"/>
      <c r="G306" s="82">
        <f>G307</f>
        <v>40727027</v>
      </c>
      <c r="H306" s="82">
        <f>H307</f>
        <v>0</v>
      </c>
      <c r="I306" s="82">
        <f>I307</f>
        <v>40727027</v>
      </c>
      <c r="J306" s="82">
        <f>J307</f>
        <v>40727027</v>
      </c>
      <c r="K306" s="82">
        <f>K307</f>
        <v>0</v>
      </c>
      <c r="L306" s="82">
        <f t="shared" si="28"/>
        <v>40727027</v>
      </c>
      <c r="M306" s="89"/>
      <c r="N306" s="89"/>
      <c r="O306" s="89"/>
    </row>
    <row r="307" spans="2:15" ht="25.5">
      <c r="B307" s="129" t="s">
        <v>769</v>
      </c>
      <c r="C307" s="80" t="s">
        <v>649</v>
      </c>
      <c r="D307" s="81" t="s">
        <v>638</v>
      </c>
      <c r="E307" s="81" t="s">
        <v>1188</v>
      </c>
      <c r="F307" s="80" t="s">
        <v>976</v>
      </c>
      <c r="G307" s="82">
        <v>40727027</v>
      </c>
      <c r="H307" s="82">
        <v>0</v>
      </c>
      <c r="I307" s="82">
        <f>G307+H307</f>
        <v>40727027</v>
      </c>
      <c r="J307" s="82">
        <v>40727027</v>
      </c>
      <c r="K307" s="82">
        <v>0</v>
      </c>
      <c r="L307" s="82">
        <f t="shared" si="28"/>
        <v>40727027</v>
      </c>
      <c r="M307" s="89"/>
      <c r="N307" s="89"/>
      <c r="O307" s="89"/>
    </row>
    <row r="308" spans="2:15" ht="76.5">
      <c r="B308" s="130" t="s">
        <v>1268</v>
      </c>
      <c r="C308" s="80" t="s">
        <v>649</v>
      </c>
      <c r="D308" s="81" t="s">
        <v>638</v>
      </c>
      <c r="E308" s="81" t="s">
        <v>1189</v>
      </c>
      <c r="F308" s="80"/>
      <c r="G308" s="82">
        <f>G309</f>
        <v>58748096</v>
      </c>
      <c r="H308" s="82">
        <f>H309</f>
        <v>0</v>
      </c>
      <c r="I308" s="82">
        <f>I309</f>
        <v>58748096</v>
      </c>
      <c r="J308" s="82">
        <f>J309</f>
        <v>56303917</v>
      </c>
      <c r="K308" s="82">
        <f>K309</f>
        <v>0</v>
      </c>
      <c r="L308" s="82">
        <f t="shared" si="28"/>
        <v>56303917</v>
      </c>
      <c r="M308" s="89"/>
      <c r="N308" s="89"/>
      <c r="O308" s="89"/>
    </row>
    <row r="309" spans="2:15" ht="25.5">
      <c r="B309" s="129" t="s">
        <v>769</v>
      </c>
      <c r="C309" s="80" t="s">
        <v>649</v>
      </c>
      <c r="D309" s="81" t="s">
        <v>638</v>
      </c>
      <c r="E309" s="81" t="s">
        <v>1189</v>
      </c>
      <c r="F309" s="80" t="s">
        <v>976</v>
      </c>
      <c r="G309" s="82">
        <v>58748096</v>
      </c>
      <c r="H309" s="82">
        <v>0</v>
      </c>
      <c r="I309" s="82">
        <f>G309+H309</f>
        <v>58748096</v>
      </c>
      <c r="J309" s="82">
        <v>56303917</v>
      </c>
      <c r="K309" s="82">
        <v>0</v>
      </c>
      <c r="L309" s="82">
        <f t="shared" si="28"/>
        <v>56303917</v>
      </c>
      <c r="M309" s="89"/>
      <c r="N309" s="89"/>
      <c r="O309" s="89"/>
    </row>
    <row r="310" spans="2:15" ht="84" hidden="1">
      <c r="B310" s="94" t="s">
        <v>1139</v>
      </c>
      <c r="C310" s="80" t="s">
        <v>649</v>
      </c>
      <c r="D310" s="81" t="s">
        <v>638</v>
      </c>
      <c r="E310" s="81" t="s">
        <v>1190</v>
      </c>
      <c r="F310" s="80"/>
      <c r="G310" s="82">
        <f>G311</f>
        <v>0</v>
      </c>
      <c r="H310" s="82">
        <f>H311</f>
        <v>0</v>
      </c>
      <c r="I310" s="82">
        <f>I311</f>
        <v>0</v>
      </c>
      <c r="J310" s="82">
        <f>J311</f>
        <v>0</v>
      </c>
      <c r="K310" s="82">
        <f>K311</f>
        <v>0</v>
      </c>
      <c r="L310" s="82">
        <f t="shared" si="28"/>
        <v>0</v>
      </c>
      <c r="M310" s="89"/>
      <c r="N310" s="89"/>
      <c r="O310" s="89"/>
    </row>
    <row r="311" spans="2:15" ht="24" hidden="1">
      <c r="B311" s="92" t="s">
        <v>769</v>
      </c>
      <c r="C311" s="80" t="s">
        <v>649</v>
      </c>
      <c r="D311" s="81" t="s">
        <v>638</v>
      </c>
      <c r="E311" s="81" t="s">
        <v>1190</v>
      </c>
      <c r="F311" s="80" t="s">
        <v>976</v>
      </c>
      <c r="G311" s="82">
        <v>0</v>
      </c>
      <c r="H311" s="82">
        <v>0</v>
      </c>
      <c r="I311" s="82">
        <v>0</v>
      </c>
      <c r="J311" s="82">
        <v>0</v>
      </c>
      <c r="K311" s="82">
        <v>0</v>
      </c>
      <c r="L311" s="82">
        <f t="shared" si="28"/>
        <v>0</v>
      </c>
      <c r="M311" s="89"/>
      <c r="N311" s="89"/>
      <c r="O311" s="89"/>
    </row>
    <row r="312" spans="2:15" ht="24">
      <c r="B312" s="92" t="s">
        <v>1140</v>
      </c>
      <c r="C312" s="80" t="s">
        <v>649</v>
      </c>
      <c r="D312" s="81" t="s">
        <v>638</v>
      </c>
      <c r="E312" s="81" t="s">
        <v>1191</v>
      </c>
      <c r="F312" s="80"/>
      <c r="G312" s="82">
        <f>G313</f>
        <v>100000</v>
      </c>
      <c r="H312" s="82">
        <f>H313</f>
        <v>0</v>
      </c>
      <c r="I312" s="82">
        <f>I313</f>
        <v>100000</v>
      </c>
      <c r="J312" s="82">
        <f>J313</f>
        <v>100000</v>
      </c>
      <c r="K312" s="82">
        <f>K313</f>
        <v>0</v>
      </c>
      <c r="L312" s="82">
        <f t="shared" si="28"/>
        <v>100000</v>
      </c>
      <c r="M312" s="89"/>
      <c r="N312" s="89"/>
      <c r="O312" s="89"/>
    </row>
    <row r="313" spans="2:15" ht="25.5">
      <c r="B313" s="129" t="s">
        <v>769</v>
      </c>
      <c r="C313" s="80" t="s">
        <v>649</v>
      </c>
      <c r="D313" s="81" t="s">
        <v>638</v>
      </c>
      <c r="E313" s="81" t="s">
        <v>1191</v>
      </c>
      <c r="F313" s="80" t="s">
        <v>976</v>
      </c>
      <c r="G313" s="82">
        <v>100000</v>
      </c>
      <c r="H313" s="82">
        <v>0</v>
      </c>
      <c r="I313" s="82">
        <f>G313+H313</f>
        <v>100000</v>
      </c>
      <c r="J313" s="82">
        <v>100000</v>
      </c>
      <c r="K313" s="82">
        <v>0</v>
      </c>
      <c r="L313" s="82">
        <f t="shared" si="28"/>
        <v>100000</v>
      </c>
      <c r="M313" s="89"/>
      <c r="N313" s="89"/>
      <c r="O313" s="89"/>
    </row>
    <row r="314" spans="2:15" ht="24" hidden="1">
      <c r="B314" s="92" t="s">
        <v>1375</v>
      </c>
      <c r="C314" s="80" t="s">
        <v>649</v>
      </c>
      <c r="D314" s="81" t="s">
        <v>638</v>
      </c>
      <c r="E314" s="81" t="s">
        <v>1321</v>
      </c>
      <c r="F314" s="80"/>
      <c r="G314" s="82">
        <f>G315</f>
        <v>0</v>
      </c>
      <c r="H314" s="82">
        <f>H315</f>
        <v>0</v>
      </c>
      <c r="I314" s="82">
        <f>I315</f>
        <v>0</v>
      </c>
      <c r="J314" s="82">
        <f>J315</f>
        <v>0</v>
      </c>
      <c r="K314" s="82">
        <f>K315</f>
        <v>0</v>
      </c>
      <c r="L314" s="82">
        <f t="shared" si="28"/>
        <v>0</v>
      </c>
      <c r="M314" s="89"/>
      <c r="N314" s="89"/>
      <c r="O314" s="89"/>
    </row>
    <row r="315" spans="2:15" ht="24" hidden="1">
      <c r="B315" s="92" t="s">
        <v>769</v>
      </c>
      <c r="C315" s="80" t="s">
        <v>649</v>
      </c>
      <c r="D315" s="81" t="s">
        <v>638</v>
      </c>
      <c r="E315" s="81" t="s">
        <v>1321</v>
      </c>
      <c r="F315" s="80" t="s">
        <v>976</v>
      </c>
      <c r="G315" s="82">
        <v>0</v>
      </c>
      <c r="H315" s="82">
        <v>0</v>
      </c>
      <c r="I315" s="82">
        <v>0</v>
      </c>
      <c r="J315" s="82">
        <v>0</v>
      </c>
      <c r="K315" s="82">
        <v>0</v>
      </c>
      <c r="L315" s="82">
        <f t="shared" si="28"/>
        <v>0</v>
      </c>
      <c r="M315" s="89"/>
      <c r="N315" s="89"/>
      <c r="O315" s="89"/>
    </row>
    <row r="316" spans="2:15" ht="24" hidden="1">
      <c r="B316" s="94" t="s">
        <v>1408</v>
      </c>
      <c r="C316" s="80" t="s">
        <v>649</v>
      </c>
      <c r="D316" s="81" t="s">
        <v>638</v>
      </c>
      <c r="E316" s="81" t="s">
        <v>1413</v>
      </c>
      <c r="F316" s="80"/>
      <c r="G316" s="82">
        <f>G317</f>
        <v>0</v>
      </c>
      <c r="H316" s="82">
        <f>H317</f>
        <v>0</v>
      </c>
      <c r="I316" s="82">
        <f>I317</f>
        <v>0</v>
      </c>
      <c r="J316" s="82">
        <f>J317</f>
        <v>0</v>
      </c>
      <c r="K316" s="82">
        <f>K317</f>
        <v>0</v>
      </c>
      <c r="L316" s="82">
        <f t="shared" si="28"/>
        <v>0</v>
      </c>
      <c r="M316" s="89"/>
      <c r="N316" s="89"/>
      <c r="O316" s="89"/>
    </row>
    <row r="317" spans="2:15" ht="24" hidden="1">
      <c r="B317" s="92" t="s">
        <v>774</v>
      </c>
      <c r="C317" s="80" t="s">
        <v>649</v>
      </c>
      <c r="D317" s="81" t="s">
        <v>638</v>
      </c>
      <c r="E317" s="81" t="s">
        <v>1413</v>
      </c>
      <c r="F317" s="80" t="s">
        <v>1012</v>
      </c>
      <c r="G317" s="82">
        <v>0</v>
      </c>
      <c r="H317" s="82">
        <v>0</v>
      </c>
      <c r="I317" s="82">
        <v>0</v>
      </c>
      <c r="J317" s="82">
        <v>0</v>
      </c>
      <c r="K317" s="82">
        <v>0</v>
      </c>
      <c r="L317" s="82">
        <f t="shared" si="28"/>
        <v>0</v>
      </c>
      <c r="M317" s="89"/>
      <c r="N317" s="89"/>
      <c r="O317" s="89"/>
    </row>
    <row r="318" spans="2:15" ht="72" hidden="1">
      <c r="B318" s="94" t="s">
        <v>1378</v>
      </c>
      <c r="C318" s="80" t="s">
        <v>649</v>
      </c>
      <c r="D318" s="81" t="s">
        <v>638</v>
      </c>
      <c r="E318" s="81" t="s">
        <v>1322</v>
      </c>
      <c r="F318" s="80"/>
      <c r="G318" s="82">
        <f>G319</f>
        <v>0</v>
      </c>
      <c r="H318" s="82">
        <f>H319</f>
        <v>0</v>
      </c>
      <c r="I318" s="82">
        <f>I319</f>
        <v>0</v>
      </c>
      <c r="J318" s="82">
        <f>J319</f>
        <v>0</v>
      </c>
      <c r="K318" s="82">
        <f>K319</f>
        <v>0</v>
      </c>
      <c r="L318" s="82">
        <f t="shared" si="28"/>
        <v>0</v>
      </c>
      <c r="M318" s="89"/>
      <c r="N318" s="89"/>
      <c r="O318" s="89"/>
    </row>
    <row r="319" spans="2:15" ht="24" hidden="1">
      <c r="B319" s="92" t="s">
        <v>774</v>
      </c>
      <c r="C319" s="80" t="s">
        <v>649</v>
      </c>
      <c r="D319" s="81" t="s">
        <v>638</v>
      </c>
      <c r="E319" s="81" t="s">
        <v>1322</v>
      </c>
      <c r="F319" s="80" t="s">
        <v>1012</v>
      </c>
      <c r="G319" s="82"/>
      <c r="H319" s="82"/>
      <c r="I319" s="82"/>
      <c r="J319" s="82">
        <v>0</v>
      </c>
      <c r="K319" s="82">
        <v>0</v>
      </c>
      <c r="L319" s="82">
        <f t="shared" si="28"/>
        <v>0</v>
      </c>
      <c r="M319" s="89"/>
      <c r="N319" s="89"/>
      <c r="O319" s="89"/>
    </row>
    <row r="320" spans="2:15" ht="24" hidden="1">
      <c r="B320" s="92" t="s">
        <v>1357</v>
      </c>
      <c r="C320" s="80" t="s">
        <v>649</v>
      </c>
      <c r="D320" s="81" t="s">
        <v>638</v>
      </c>
      <c r="E320" s="81" t="s">
        <v>1323</v>
      </c>
      <c r="F320" s="80"/>
      <c r="G320" s="82">
        <f>G321</f>
        <v>0</v>
      </c>
      <c r="H320" s="82">
        <f>H321</f>
        <v>0</v>
      </c>
      <c r="I320" s="82">
        <f>I321</f>
        <v>0</v>
      </c>
      <c r="J320" s="82">
        <f>J321</f>
        <v>0</v>
      </c>
      <c r="K320" s="82">
        <f>K321</f>
        <v>0</v>
      </c>
      <c r="L320" s="82">
        <f t="shared" si="28"/>
        <v>0</v>
      </c>
      <c r="M320" s="89"/>
      <c r="N320" s="89"/>
      <c r="O320" s="89"/>
    </row>
    <row r="321" spans="2:15" ht="24" hidden="1">
      <c r="B321" s="92" t="s">
        <v>769</v>
      </c>
      <c r="C321" s="80" t="s">
        <v>649</v>
      </c>
      <c r="D321" s="81" t="s">
        <v>638</v>
      </c>
      <c r="E321" s="81" t="s">
        <v>1323</v>
      </c>
      <c r="F321" s="80" t="s">
        <v>976</v>
      </c>
      <c r="G321" s="82"/>
      <c r="H321" s="82"/>
      <c r="I321" s="82"/>
      <c r="J321" s="82">
        <v>0</v>
      </c>
      <c r="K321" s="82">
        <v>0</v>
      </c>
      <c r="L321" s="82">
        <f t="shared" si="28"/>
        <v>0</v>
      </c>
      <c r="M321" s="89"/>
      <c r="N321" s="89"/>
      <c r="O321" s="89"/>
    </row>
    <row r="322" spans="2:15" ht="38.25">
      <c r="B322" s="130" t="s">
        <v>1356</v>
      </c>
      <c r="C322" s="80" t="s">
        <v>649</v>
      </c>
      <c r="D322" s="81" t="s">
        <v>638</v>
      </c>
      <c r="E322" s="81" t="s">
        <v>1324</v>
      </c>
      <c r="F322" s="80"/>
      <c r="G322" s="82">
        <f>G323</f>
        <v>119869489.8</v>
      </c>
      <c r="H322" s="82">
        <f>H323</f>
        <v>-1210789.799999997</v>
      </c>
      <c r="I322" s="82">
        <f>I323</f>
        <v>118658700</v>
      </c>
      <c r="J322" s="82">
        <f>J323</f>
        <v>0</v>
      </c>
      <c r="K322" s="82">
        <f>K323</f>
        <v>0</v>
      </c>
      <c r="L322" s="82">
        <f t="shared" si="28"/>
        <v>0</v>
      </c>
      <c r="M322" s="89"/>
      <c r="N322" s="89"/>
      <c r="O322" s="89"/>
    </row>
    <row r="323" spans="2:15" ht="12.75">
      <c r="B323" s="130" t="s">
        <v>1435</v>
      </c>
      <c r="C323" s="80" t="s">
        <v>649</v>
      </c>
      <c r="D323" s="81" t="s">
        <v>638</v>
      </c>
      <c r="E323" s="81" t="s">
        <v>1434</v>
      </c>
      <c r="F323" s="80"/>
      <c r="G323" s="82">
        <f>G324+G325+G327</f>
        <v>119869489.8</v>
      </c>
      <c r="H323" s="82">
        <f>H324+H325+H327</f>
        <v>-1210789.799999997</v>
      </c>
      <c r="I323" s="82">
        <f>I324+I325+I327</f>
        <v>118658700</v>
      </c>
      <c r="J323" s="82">
        <f>J324+J325+J327</f>
        <v>0</v>
      </c>
      <c r="K323" s="82">
        <f>K324+K325+K327</f>
        <v>0</v>
      </c>
      <c r="L323" s="82">
        <f t="shared" si="28"/>
        <v>0</v>
      </c>
      <c r="M323" s="89"/>
      <c r="N323" s="89"/>
      <c r="O323" s="89"/>
    </row>
    <row r="324" spans="2:15" ht="25.5" hidden="1">
      <c r="B324" s="130" t="s">
        <v>774</v>
      </c>
      <c r="C324" s="80" t="s">
        <v>649</v>
      </c>
      <c r="D324" s="81" t="s">
        <v>638</v>
      </c>
      <c r="E324" s="81" t="s">
        <v>1434</v>
      </c>
      <c r="F324" s="80" t="s">
        <v>1012</v>
      </c>
      <c r="G324" s="82">
        <v>0</v>
      </c>
      <c r="H324" s="82">
        <v>0</v>
      </c>
      <c r="I324" s="82">
        <f>G324+H324</f>
        <v>0</v>
      </c>
      <c r="J324" s="82">
        <v>0</v>
      </c>
      <c r="K324" s="82">
        <v>0</v>
      </c>
      <c r="L324" s="82">
        <f t="shared" si="28"/>
        <v>0</v>
      </c>
      <c r="M324" s="89"/>
      <c r="N324" s="89"/>
      <c r="O324" s="89"/>
    </row>
    <row r="325" spans="2:15" ht="38.25">
      <c r="B325" s="130" t="s">
        <v>1473</v>
      </c>
      <c r="C325" s="80" t="s">
        <v>649</v>
      </c>
      <c r="D325" s="81" t="s">
        <v>638</v>
      </c>
      <c r="E325" s="81" t="s">
        <v>1474</v>
      </c>
      <c r="F325" s="80"/>
      <c r="G325" s="82">
        <f>G326</f>
        <v>119869489.8</v>
      </c>
      <c r="H325" s="82">
        <f>H326</f>
        <v>-119869489.8</v>
      </c>
      <c r="I325" s="82">
        <f>I326</f>
        <v>0</v>
      </c>
      <c r="J325" s="82">
        <f>J326</f>
        <v>0</v>
      </c>
      <c r="K325" s="82">
        <f>K326</f>
        <v>0</v>
      </c>
      <c r="L325" s="82">
        <f t="shared" si="28"/>
        <v>0</v>
      </c>
      <c r="M325" s="89"/>
      <c r="N325" s="89"/>
      <c r="O325" s="89"/>
    </row>
    <row r="326" spans="2:15" ht="25.5">
      <c r="B326" s="130" t="s">
        <v>774</v>
      </c>
      <c r="C326" s="80" t="s">
        <v>649</v>
      </c>
      <c r="D326" s="81" t="s">
        <v>638</v>
      </c>
      <c r="E326" s="81" t="s">
        <v>1474</v>
      </c>
      <c r="F326" s="80" t="s">
        <v>1012</v>
      </c>
      <c r="G326" s="82">
        <v>119869489.8</v>
      </c>
      <c r="H326" s="82">
        <v>-119869489.8</v>
      </c>
      <c r="I326" s="82">
        <f>G326+H326</f>
        <v>0</v>
      </c>
      <c r="J326" s="82">
        <v>0</v>
      </c>
      <c r="K326" s="82">
        <v>0</v>
      </c>
      <c r="L326" s="82">
        <f t="shared" si="28"/>
        <v>0</v>
      </c>
      <c r="M326" s="89"/>
      <c r="N326" s="89"/>
      <c r="O326" s="89"/>
    </row>
    <row r="327" spans="2:15" ht="51">
      <c r="B327" s="130" t="s">
        <v>1508</v>
      </c>
      <c r="C327" s="80" t="s">
        <v>649</v>
      </c>
      <c r="D327" s="81" t="s">
        <v>638</v>
      </c>
      <c r="E327" s="81" t="s">
        <v>1506</v>
      </c>
      <c r="F327" s="80"/>
      <c r="G327" s="82">
        <f>G328</f>
        <v>0</v>
      </c>
      <c r="H327" s="82">
        <f>H328</f>
        <v>118658700</v>
      </c>
      <c r="I327" s="82">
        <f>I328</f>
        <v>118658700</v>
      </c>
      <c r="J327" s="82">
        <f>J328</f>
        <v>0</v>
      </c>
      <c r="K327" s="82">
        <f>K328</f>
        <v>0</v>
      </c>
      <c r="L327" s="82">
        <f t="shared" si="28"/>
        <v>0</v>
      </c>
      <c r="M327" s="89"/>
      <c r="N327" s="89"/>
      <c r="O327" s="89"/>
    </row>
    <row r="328" spans="2:15" ht="25.5">
      <c r="B328" s="130" t="s">
        <v>774</v>
      </c>
      <c r="C328" s="80" t="s">
        <v>649</v>
      </c>
      <c r="D328" s="81" t="s">
        <v>638</v>
      </c>
      <c r="E328" s="81" t="s">
        <v>1506</v>
      </c>
      <c r="F328" s="80" t="s">
        <v>1012</v>
      </c>
      <c r="G328" s="82">
        <v>0</v>
      </c>
      <c r="H328" s="82">
        <v>118658700</v>
      </c>
      <c r="I328" s="82">
        <f>G328+H328</f>
        <v>118658700</v>
      </c>
      <c r="J328" s="82">
        <v>0</v>
      </c>
      <c r="K328" s="82">
        <v>0</v>
      </c>
      <c r="L328" s="82">
        <f t="shared" si="28"/>
        <v>0</v>
      </c>
      <c r="M328" s="89"/>
      <c r="N328" s="89"/>
      <c r="O328" s="89"/>
    </row>
    <row r="329" spans="2:15" ht="12.75">
      <c r="B329" s="129" t="s">
        <v>478</v>
      </c>
      <c r="C329" s="80" t="s">
        <v>649</v>
      </c>
      <c r="D329" s="81" t="s">
        <v>639</v>
      </c>
      <c r="E329" s="81"/>
      <c r="F329" s="80"/>
      <c r="G329" s="82">
        <f>G330+G341</f>
        <v>264093923.48</v>
      </c>
      <c r="H329" s="82">
        <f>H330+H341</f>
        <v>441226.7299999974</v>
      </c>
      <c r="I329" s="82">
        <f>I330+I341</f>
        <v>264535150.21</v>
      </c>
      <c r="J329" s="82">
        <f>J330+J341</f>
        <v>140671385.57</v>
      </c>
      <c r="K329" s="82">
        <f>K330+K341</f>
        <v>-24865.850000001043</v>
      </c>
      <c r="L329" s="82">
        <f t="shared" si="28"/>
        <v>140646519.72</v>
      </c>
      <c r="M329" s="89"/>
      <c r="N329" s="89"/>
      <c r="O329" s="89"/>
    </row>
    <row r="330" spans="2:15" ht="12.75" hidden="1">
      <c r="B330" s="129" t="s">
        <v>1078</v>
      </c>
      <c r="C330" s="80" t="s">
        <v>649</v>
      </c>
      <c r="D330" s="81" t="s">
        <v>639</v>
      </c>
      <c r="E330" s="81" t="s">
        <v>761</v>
      </c>
      <c r="F330" s="80"/>
      <c r="G330" s="82">
        <f>G331+G335+G337+G339+G333</f>
        <v>0</v>
      </c>
      <c r="H330" s="82">
        <f>H331+H335+H337+H339+H333</f>
        <v>0</v>
      </c>
      <c r="I330" s="82">
        <f>I331+I335+I337+I339+I333</f>
        <v>0</v>
      </c>
      <c r="J330" s="82">
        <f>J331+J335+J337+J339+J333</f>
        <v>0</v>
      </c>
      <c r="K330" s="82">
        <f>K331+K335+K337+K339+K333</f>
        <v>0</v>
      </c>
      <c r="L330" s="82">
        <f t="shared" si="28"/>
        <v>0</v>
      </c>
      <c r="M330" s="89"/>
      <c r="N330" s="89"/>
      <c r="O330" s="89"/>
    </row>
    <row r="331" spans="2:15" ht="25.5" hidden="1">
      <c r="B331" s="129" t="s">
        <v>867</v>
      </c>
      <c r="C331" s="80" t="s">
        <v>649</v>
      </c>
      <c r="D331" s="81" t="s">
        <v>639</v>
      </c>
      <c r="E331" s="81" t="s">
        <v>804</v>
      </c>
      <c r="F331" s="80"/>
      <c r="G331" s="82">
        <f>G332</f>
        <v>0</v>
      </c>
      <c r="H331" s="82">
        <f>H332</f>
        <v>0</v>
      </c>
      <c r="I331" s="82">
        <f>I332</f>
        <v>0</v>
      </c>
      <c r="J331" s="82">
        <f>J332</f>
        <v>0</v>
      </c>
      <c r="K331" s="82">
        <f>K332</f>
        <v>0</v>
      </c>
      <c r="L331" s="82">
        <f t="shared" si="28"/>
        <v>0</v>
      </c>
      <c r="M331" s="89"/>
      <c r="N331" s="89"/>
      <c r="O331" s="89"/>
    </row>
    <row r="332" spans="2:15" ht="25.5" hidden="1">
      <c r="B332" s="129" t="s">
        <v>769</v>
      </c>
      <c r="C332" s="80" t="s">
        <v>649</v>
      </c>
      <c r="D332" s="81" t="s">
        <v>639</v>
      </c>
      <c r="E332" s="81" t="s">
        <v>804</v>
      </c>
      <c r="F332" s="80">
        <v>600</v>
      </c>
      <c r="G332" s="82">
        <v>0</v>
      </c>
      <c r="H332" s="82">
        <v>0</v>
      </c>
      <c r="I332" s="82">
        <v>0</v>
      </c>
      <c r="J332" s="82">
        <v>0</v>
      </c>
      <c r="K332" s="82">
        <v>0</v>
      </c>
      <c r="L332" s="82">
        <f t="shared" si="28"/>
        <v>0</v>
      </c>
      <c r="M332" s="89"/>
      <c r="N332" s="89"/>
      <c r="O332" s="89"/>
    </row>
    <row r="333" spans="2:15" ht="25.5" hidden="1">
      <c r="B333" s="129" t="s">
        <v>1145</v>
      </c>
      <c r="C333" s="80" t="s">
        <v>649</v>
      </c>
      <c r="D333" s="81" t="s">
        <v>639</v>
      </c>
      <c r="E333" s="81" t="s">
        <v>1144</v>
      </c>
      <c r="F333" s="80"/>
      <c r="G333" s="82">
        <f>G334</f>
        <v>0</v>
      </c>
      <c r="H333" s="82">
        <f>H334</f>
        <v>0</v>
      </c>
      <c r="I333" s="82">
        <f>I334</f>
        <v>0</v>
      </c>
      <c r="J333" s="82">
        <f>J334</f>
        <v>0</v>
      </c>
      <c r="K333" s="82">
        <f>K334</f>
        <v>0</v>
      </c>
      <c r="L333" s="82">
        <f aca="true" t="shared" si="37" ref="L333:L377">J333+K333</f>
        <v>0</v>
      </c>
      <c r="M333" s="89"/>
      <c r="N333" s="89"/>
      <c r="O333" s="89"/>
    </row>
    <row r="334" spans="2:15" ht="25.5" hidden="1">
      <c r="B334" s="129" t="s">
        <v>769</v>
      </c>
      <c r="C334" s="80" t="s">
        <v>649</v>
      </c>
      <c r="D334" s="81" t="s">
        <v>639</v>
      </c>
      <c r="E334" s="81" t="s">
        <v>1144</v>
      </c>
      <c r="F334" s="80" t="s">
        <v>976</v>
      </c>
      <c r="G334" s="82">
        <v>0</v>
      </c>
      <c r="H334" s="82">
        <v>0</v>
      </c>
      <c r="I334" s="82">
        <v>0</v>
      </c>
      <c r="J334" s="82">
        <v>0</v>
      </c>
      <c r="K334" s="82">
        <v>0</v>
      </c>
      <c r="L334" s="82">
        <f t="shared" si="37"/>
        <v>0</v>
      </c>
      <c r="M334" s="89"/>
      <c r="N334" s="89"/>
      <c r="O334" s="89"/>
    </row>
    <row r="335" spans="2:15" ht="102" hidden="1">
      <c r="B335" s="130" t="s">
        <v>857</v>
      </c>
      <c r="C335" s="80" t="s">
        <v>649</v>
      </c>
      <c r="D335" s="81" t="s">
        <v>639</v>
      </c>
      <c r="E335" s="81" t="s">
        <v>805</v>
      </c>
      <c r="F335" s="80"/>
      <c r="G335" s="82">
        <f>G336</f>
        <v>0</v>
      </c>
      <c r="H335" s="82">
        <f>H336</f>
        <v>0</v>
      </c>
      <c r="I335" s="82">
        <f>I336</f>
        <v>0</v>
      </c>
      <c r="J335" s="82">
        <f>J336</f>
        <v>0</v>
      </c>
      <c r="K335" s="82">
        <f>K336</f>
        <v>0</v>
      </c>
      <c r="L335" s="82">
        <f t="shared" si="37"/>
        <v>0</v>
      </c>
      <c r="M335" s="89"/>
      <c r="N335" s="89"/>
      <c r="O335" s="89"/>
    </row>
    <row r="336" spans="2:15" ht="25.5" hidden="1">
      <c r="B336" s="129" t="s">
        <v>769</v>
      </c>
      <c r="C336" s="80" t="s">
        <v>649</v>
      </c>
      <c r="D336" s="81" t="s">
        <v>639</v>
      </c>
      <c r="E336" s="81" t="s">
        <v>805</v>
      </c>
      <c r="F336" s="80">
        <v>600</v>
      </c>
      <c r="G336" s="82">
        <v>0</v>
      </c>
      <c r="H336" s="82">
        <v>0</v>
      </c>
      <c r="I336" s="82">
        <v>0</v>
      </c>
      <c r="J336" s="82">
        <v>0</v>
      </c>
      <c r="K336" s="82">
        <v>0</v>
      </c>
      <c r="L336" s="82">
        <f t="shared" si="37"/>
        <v>0</v>
      </c>
      <c r="M336" s="89"/>
      <c r="N336" s="89"/>
      <c r="O336" s="89"/>
    </row>
    <row r="337" spans="2:15" ht="38.25" hidden="1">
      <c r="B337" s="129" t="s">
        <v>862</v>
      </c>
      <c r="C337" s="80" t="s">
        <v>649</v>
      </c>
      <c r="D337" s="81" t="s">
        <v>639</v>
      </c>
      <c r="E337" s="81" t="s">
        <v>807</v>
      </c>
      <c r="F337" s="80"/>
      <c r="G337" s="82">
        <f>G338</f>
        <v>0</v>
      </c>
      <c r="H337" s="82">
        <f>H338</f>
        <v>0</v>
      </c>
      <c r="I337" s="82">
        <f>I338</f>
        <v>0</v>
      </c>
      <c r="J337" s="82">
        <f>J338</f>
        <v>0</v>
      </c>
      <c r="K337" s="82">
        <f>K338</f>
        <v>0</v>
      </c>
      <c r="L337" s="82">
        <f t="shared" si="37"/>
        <v>0</v>
      </c>
      <c r="M337" s="89"/>
      <c r="N337" s="89"/>
      <c r="O337" s="89"/>
    </row>
    <row r="338" spans="2:15" ht="25.5" hidden="1">
      <c r="B338" s="129" t="s">
        <v>769</v>
      </c>
      <c r="C338" s="80" t="s">
        <v>649</v>
      </c>
      <c r="D338" s="81" t="s">
        <v>639</v>
      </c>
      <c r="E338" s="81" t="s">
        <v>807</v>
      </c>
      <c r="F338" s="80">
        <v>600</v>
      </c>
      <c r="G338" s="82">
        <v>0</v>
      </c>
      <c r="H338" s="82">
        <v>0</v>
      </c>
      <c r="I338" s="82">
        <v>0</v>
      </c>
      <c r="J338" s="82">
        <v>0</v>
      </c>
      <c r="K338" s="82">
        <v>0</v>
      </c>
      <c r="L338" s="82">
        <f t="shared" si="37"/>
        <v>0</v>
      </c>
      <c r="M338" s="89"/>
      <c r="N338" s="89"/>
      <c r="O338" s="89"/>
    </row>
    <row r="339" spans="2:15" ht="25.5" hidden="1">
      <c r="B339" s="129" t="s">
        <v>1141</v>
      </c>
      <c r="C339" s="80" t="s">
        <v>649</v>
      </c>
      <c r="D339" s="81" t="s">
        <v>639</v>
      </c>
      <c r="E339" s="81" t="s">
        <v>722</v>
      </c>
      <c r="F339" s="80"/>
      <c r="G339" s="82">
        <f>G340</f>
        <v>0</v>
      </c>
      <c r="H339" s="82">
        <f>H340</f>
        <v>0</v>
      </c>
      <c r="I339" s="82">
        <f>I340</f>
        <v>0</v>
      </c>
      <c r="J339" s="82">
        <f>J340</f>
        <v>0</v>
      </c>
      <c r="K339" s="82">
        <f>K340</f>
        <v>0</v>
      </c>
      <c r="L339" s="82">
        <f t="shared" si="37"/>
        <v>0</v>
      </c>
      <c r="M339" s="89"/>
      <c r="N339" s="89"/>
      <c r="O339" s="89"/>
    </row>
    <row r="340" spans="2:15" ht="25.5" hidden="1">
      <c r="B340" s="129" t="s">
        <v>769</v>
      </c>
      <c r="C340" s="80" t="s">
        <v>649</v>
      </c>
      <c r="D340" s="81" t="s">
        <v>639</v>
      </c>
      <c r="E340" s="81" t="s">
        <v>722</v>
      </c>
      <c r="F340" s="80">
        <v>600</v>
      </c>
      <c r="G340" s="82">
        <v>0</v>
      </c>
      <c r="H340" s="82">
        <v>0</v>
      </c>
      <c r="I340" s="82">
        <v>0</v>
      </c>
      <c r="J340" s="82">
        <v>0</v>
      </c>
      <c r="K340" s="82">
        <v>0</v>
      </c>
      <c r="L340" s="82">
        <f t="shared" si="37"/>
        <v>0</v>
      </c>
      <c r="M340" s="89"/>
      <c r="N340" s="89"/>
      <c r="O340" s="89"/>
    </row>
    <row r="341" spans="2:15" ht="25.5">
      <c r="B341" s="129" t="s">
        <v>1245</v>
      </c>
      <c r="C341" s="80" t="s">
        <v>649</v>
      </c>
      <c r="D341" s="81" t="s">
        <v>639</v>
      </c>
      <c r="E341" s="81" t="s">
        <v>1165</v>
      </c>
      <c r="F341" s="80"/>
      <c r="G341" s="82">
        <f>G342</f>
        <v>264093923.48</v>
      </c>
      <c r="H341" s="82">
        <f>H342</f>
        <v>441226.7299999974</v>
      </c>
      <c r="I341" s="82">
        <f>I342</f>
        <v>264535150.21</v>
      </c>
      <c r="J341" s="82">
        <f>J342</f>
        <v>140671385.57</v>
      </c>
      <c r="K341" s="82">
        <f>K342</f>
        <v>-24865.850000001043</v>
      </c>
      <c r="L341" s="82">
        <f t="shared" si="37"/>
        <v>140646519.72</v>
      </c>
      <c r="M341" s="89"/>
      <c r="N341" s="89"/>
      <c r="O341" s="89"/>
    </row>
    <row r="342" spans="2:15" ht="12.75">
      <c r="B342" s="129" t="s">
        <v>1246</v>
      </c>
      <c r="C342" s="80" t="s">
        <v>649</v>
      </c>
      <c r="D342" s="81" t="s">
        <v>639</v>
      </c>
      <c r="E342" s="81" t="s">
        <v>1160</v>
      </c>
      <c r="F342" s="80"/>
      <c r="G342" s="82">
        <f>G343+G366</f>
        <v>264093923.48</v>
      </c>
      <c r="H342" s="82">
        <f>H343+H366</f>
        <v>441226.7299999974</v>
      </c>
      <c r="I342" s="82">
        <f>I343+I366</f>
        <v>264535150.21</v>
      </c>
      <c r="J342" s="82">
        <f>J343+J366</f>
        <v>140671385.57</v>
      </c>
      <c r="K342" s="82">
        <f>K343+K366</f>
        <v>-24865.850000001043</v>
      </c>
      <c r="L342" s="82">
        <f t="shared" si="37"/>
        <v>140646519.72</v>
      </c>
      <c r="M342" s="89"/>
      <c r="N342" s="89"/>
      <c r="O342" s="89"/>
    </row>
    <row r="343" spans="2:15" ht="30.75" customHeight="1">
      <c r="B343" s="129" t="s">
        <v>1269</v>
      </c>
      <c r="C343" s="80" t="s">
        <v>649</v>
      </c>
      <c r="D343" s="81" t="s">
        <v>639</v>
      </c>
      <c r="E343" s="81" t="s">
        <v>1192</v>
      </c>
      <c r="F343" s="80"/>
      <c r="G343" s="82">
        <f>G344+G346+G348+G358+G360+G364+G362+G352+G354+G356+G350</f>
        <v>260928821.44</v>
      </c>
      <c r="H343" s="82">
        <f>H344+H346+H348+H358+H360+H364+H362+H352+H354+H356+H350</f>
        <v>-721813.1300000027</v>
      </c>
      <c r="I343" s="82">
        <f>I344+I346+I348+I358+I360+I364+I362+I352+I354+I356+I350</f>
        <v>260207008.31</v>
      </c>
      <c r="J343" s="82">
        <f>J344+J346+J348+J358+J360+J364+J362+J352+J354+J356+J350</f>
        <v>117402405.97999999</v>
      </c>
      <c r="K343" s="82">
        <f>K344+K346+K348+K358+K360+K364+K362+K352+K354+K356+K350</f>
        <v>-25360.870000001043</v>
      </c>
      <c r="L343" s="82">
        <f t="shared" si="37"/>
        <v>117377045.10999998</v>
      </c>
      <c r="M343" s="89"/>
      <c r="N343" s="89"/>
      <c r="O343" s="89"/>
    </row>
    <row r="344" spans="2:15" ht="27" customHeight="1">
      <c r="B344" s="129" t="s">
        <v>1270</v>
      </c>
      <c r="C344" s="80" t="s">
        <v>649</v>
      </c>
      <c r="D344" s="81" t="s">
        <v>639</v>
      </c>
      <c r="E344" s="81" t="s">
        <v>1193</v>
      </c>
      <c r="F344" s="80"/>
      <c r="G344" s="82">
        <f>G345</f>
        <v>66797749.22</v>
      </c>
      <c r="H344" s="82">
        <f>H345</f>
        <v>700000</v>
      </c>
      <c r="I344" s="82">
        <f>I345</f>
        <v>67497749.22</v>
      </c>
      <c r="J344" s="82">
        <f>J345</f>
        <v>63335500.41</v>
      </c>
      <c r="K344" s="82">
        <f>K345</f>
        <v>0</v>
      </c>
      <c r="L344" s="82">
        <f t="shared" si="37"/>
        <v>63335500.41</v>
      </c>
      <c r="M344" s="89"/>
      <c r="N344" s="89"/>
      <c r="O344" s="89"/>
    </row>
    <row r="345" spans="2:15" ht="25.5">
      <c r="B345" s="129" t="s">
        <v>769</v>
      </c>
      <c r="C345" s="80" t="s">
        <v>649</v>
      </c>
      <c r="D345" s="81" t="s">
        <v>639</v>
      </c>
      <c r="E345" s="81" t="s">
        <v>1193</v>
      </c>
      <c r="F345" s="80" t="s">
        <v>976</v>
      </c>
      <c r="G345" s="82">
        <f>67047749.22-250000</f>
        <v>66797749.22</v>
      </c>
      <c r="H345" s="82">
        <f>0+700000</f>
        <v>700000</v>
      </c>
      <c r="I345" s="82">
        <f>G345+H345</f>
        <v>67497749.22</v>
      </c>
      <c r="J345" s="82">
        <f>63685500.41-350000</f>
        <v>63335500.41</v>
      </c>
      <c r="K345" s="82">
        <v>0</v>
      </c>
      <c r="L345" s="82">
        <f t="shared" si="37"/>
        <v>63335500.41</v>
      </c>
      <c r="M345" s="89"/>
      <c r="N345" s="89"/>
      <c r="O345" s="89"/>
    </row>
    <row r="346" spans="2:15" ht="25.5" hidden="1">
      <c r="B346" s="129" t="s">
        <v>1145</v>
      </c>
      <c r="C346" s="80" t="s">
        <v>649</v>
      </c>
      <c r="D346" s="81" t="s">
        <v>639</v>
      </c>
      <c r="E346" s="81" t="s">
        <v>1194</v>
      </c>
      <c r="F346" s="80"/>
      <c r="G346" s="82">
        <f>G347</f>
        <v>0</v>
      </c>
      <c r="H346" s="82">
        <f>H347</f>
        <v>0</v>
      </c>
      <c r="I346" s="82">
        <f>I347</f>
        <v>0</v>
      </c>
      <c r="J346" s="82">
        <f>J347</f>
        <v>0</v>
      </c>
      <c r="K346" s="82">
        <f>K347</f>
        <v>0</v>
      </c>
      <c r="L346" s="82">
        <f t="shared" si="37"/>
        <v>0</v>
      </c>
      <c r="M346" s="89"/>
      <c r="N346" s="89"/>
      <c r="O346" s="89"/>
    </row>
    <row r="347" spans="2:15" ht="25.5" hidden="1">
      <c r="B347" s="129" t="s">
        <v>769</v>
      </c>
      <c r="C347" s="80" t="s">
        <v>649</v>
      </c>
      <c r="D347" s="81" t="s">
        <v>639</v>
      </c>
      <c r="E347" s="81" t="s">
        <v>1194</v>
      </c>
      <c r="F347" s="80" t="s">
        <v>976</v>
      </c>
      <c r="G347" s="82">
        <v>0</v>
      </c>
      <c r="H347" s="82">
        <v>0</v>
      </c>
      <c r="I347" s="82">
        <v>0</v>
      </c>
      <c r="J347" s="82">
        <v>0</v>
      </c>
      <c r="K347" s="82">
        <v>0</v>
      </c>
      <c r="L347" s="82">
        <f t="shared" si="37"/>
        <v>0</v>
      </c>
      <c r="M347" s="89"/>
      <c r="N347" s="89"/>
      <c r="O347" s="89"/>
    </row>
    <row r="348" spans="2:15" ht="76.5">
      <c r="B348" s="130" t="s">
        <v>1268</v>
      </c>
      <c r="C348" s="80" t="s">
        <v>649</v>
      </c>
      <c r="D348" s="81" t="s">
        <v>639</v>
      </c>
      <c r="E348" s="81" t="s">
        <v>1195</v>
      </c>
      <c r="F348" s="80"/>
      <c r="G348" s="82">
        <f>G349</f>
        <v>147228011</v>
      </c>
      <c r="H348" s="82">
        <f>H349</f>
        <v>0</v>
      </c>
      <c r="I348" s="82">
        <f>I349</f>
        <v>147228011</v>
      </c>
      <c r="J348" s="82">
        <f>J349</f>
        <v>9735477</v>
      </c>
      <c r="K348" s="82">
        <f>K349</f>
        <v>0</v>
      </c>
      <c r="L348" s="82">
        <f t="shared" si="37"/>
        <v>9735477</v>
      </c>
      <c r="M348" s="89"/>
      <c r="N348" s="89"/>
      <c r="O348" s="89"/>
    </row>
    <row r="349" spans="2:15" ht="25.5">
      <c r="B349" s="129" t="s">
        <v>769</v>
      </c>
      <c r="C349" s="80" t="s">
        <v>649</v>
      </c>
      <c r="D349" s="81" t="s">
        <v>639</v>
      </c>
      <c r="E349" s="81" t="s">
        <v>1195</v>
      </c>
      <c r="F349" s="80" t="s">
        <v>976</v>
      </c>
      <c r="G349" s="82">
        <v>147228011</v>
      </c>
      <c r="H349" s="82">
        <v>0</v>
      </c>
      <c r="I349" s="82">
        <f>G349+H349</f>
        <v>147228011</v>
      </c>
      <c r="J349" s="82">
        <v>9735477</v>
      </c>
      <c r="K349" s="82">
        <v>0</v>
      </c>
      <c r="L349" s="82">
        <f t="shared" si="37"/>
        <v>9735477</v>
      </c>
      <c r="M349" s="89"/>
      <c r="N349" s="89"/>
      <c r="O349" s="89"/>
    </row>
    <row r="350" spans="2:15" ht="24.75" customHeight="1">
      <c r="B350" s="129" t="s">
        <v>1446</v>
      </c>
      <c r="C350" s="80" t="s">
        <v>649</v>
      </c>
      <c r="D350" s="81" t="s">
        <v>639</v>
      </c>
      <c r="E350" s="81" t="s">
        <v>1507</v>
      </c>
      <c r="F350" s="80"/>
      <c r="G350" s="82">
        <f>G351</f>
        <v>0</v>
      </c>
      <c r="H350" s="82">
        <f>H351</f>
        <v>25000000</v>
      </c>
      <c r="I350" s="82">
        <f>I351</f>
        <v>25000000</v>
      </c>
      <c r="J350" s="82">
        <f>J351</f>
        <v>0</v>
      </c>
      <c r="K350" s="82">
        <f>K351</f>
        <v>25000000</v>
      </c>
      <c r="L350" s="82">
        <f t="shared" si="37"/>
        <v>25000000</v>
      </c>
      <c r="M350" s="89"/>
      <c r="N350" s="89"/>
      <c r="O350" s="89"/>
    </row>
    <row r="351" spans="2:15" ht="25.5">
      <c r="B351" s="129" t="s">
        <v>769</v>
      </c>
      <c r="C351" s="80" t="s">
        <v>649</v>
      </c>
      <c r="D351" s="81" t="s">
        <v>639</v>
      </c>
      <c r="E351" s="81" t="s">
        <v>1507</v>
      </c>
      <c r="F351" s="80" t="s">
        <v>976</v>
      </c>
      <c r="G351" s="82">
        <v>0</v>
      </c>
      <c r="H351" s="82">
        <v>25000000</v>
      </c>
      <c r="I351" s="82">
        <f>G351+H351</f>
        <v>25000000</v>
      </c>
      <c r="J351" s="82">
        <v>0</v>
      </c>
      <c r="K351" s="82">
        <v>25000000</v>
      </c>
      <c r="L351" s="82">
        <f t="shared" si="37"/>
        <v>25000000</v>
      </c>
      <c r="M351" s="89"/>
      <c r="N351" s="89"/>
      <c r="O351" s="89"/>
    </row>
    <row r="352" spans="2:15" ht="38.25">
      <c r="B352" s="129" t="s">
        <v>1446</v>
      </c>
      <c r="C352" s="80" t="s">
        <v>649</v>
      </c>
      <c r="D352" s="81" t="s">
        <v>639</v>
      </c>
      <c r="E352" s="81" t="s">
        <v>1447</v>
      </c>
      <c r="F352" s="80"/>
      <c r="G352" s="82">
        <f>G353</f>
        <v>25000000</v>
      </c>
      <c r="H352" s="82">
        <f>H353</f>
        <v>-25000000</v>
      </c>
      <c r="I352" s="82">
        <f>I353</f>
        <v>0</v>
      </c>
      <c r="J352" s="82">
        <f>J353</f>
        <v>25000000</v>
      </c>
      <c r="K352" s="82">
        <f>K353</f>
        <v>-25000000</v>
      </c>
      <c r="L352" s="82">
        <f t="shared" si="37"/>
        <v>0</v>
      </c>
      <c r="M352" s="89"/>
      <c r="N352" s="89"/>
      <c r="O352" s="89"/>
    </row>
    <row r="353" spans="2:15" ht="25.5">
      <c r="B353" s="129" t="s">
        <v>769</v>
      </c>
      <c r="C353" s="80" t="s">
        <v>649</v>
      </c>
      <c r="D353" s="81" t="s">
        <v>639</v>
      </c>
      <c r="E353" s="81" t="s">
        <v>1447</v>
      </c>
      <c r="F353" s="80" t="s">
        <v>976</v>
      </c>
      <c r="G353" s="82">
        <v>25000000</v>
      </c>
      <c r="H353" s="82">
        <v>-25000000</v>
      </c>
      <c r="I353" s="82">
        <f>G353+H353</f>
        <v>0</v>
      </c>
      <c r="J353" s="82">
        <v>25000000</v>
      </c>
      <c r="K353" s="82">
        <v>-25000000</v>
      </c>
      <c r="L353" s="82">
        <f t="shared" si="37"/>
        <v>0</v>
      </c>
      <c r="M353" s="89"/>
      <c r="N353" s="89"/>
      <c r="O353" s="89"/>
    </row>
    <row r="354" spans="2:15" ht="38.25">
      <c r="B354" s="129" t="s">
        <v>1450</v>
      </c>
      <c r="C354" s="80" t="s">
        <v>649</v>
      </c>
      <c r="D354" s="81" t="s">
        <v>639</v>
      </c>
      <c r="E354" s="81" t="s">
        <v>1451</v>
      </c>
      <c r="F354" s="80"/>
      <c r="G354" s="82">
        <f>G355</f>
        <v>17051734.69</v>
      </c>
      <c r="H354" s="82">
        <f>H355</f>
        <v>-46.8</v>
      </c>
      <c r="I354" s="82">
        <f>I355</f>
        <v>17051687.89</v>
      </c>
      <c r="J354" s="82">
        <f>J355</f>
        <v>15876530.61</v>
      </c>
      <c r="K354" s="82">
        <f>K355</f>
        <v>-23.11</v>
      </c>
      <c r="L354" s="82">
        <f t="shared" si="37"/>
        <v>15876507.5</v>
      </c>
      <c r="M354" s="89"/>
      <c r="N354" s="89"/>
      <c r="O354" s="89"/>
    </row>
    <row r="355" spans="2:15" ht="25.5">
      <c r="B355" s="129" t="s">
        <v>769</v>
      </c>
      <c r="C355" s="80" t="s">
        <v>649</v>
      </c>
      <c r="D355" s="81" t="s">
        <v>639</v>
      </c>
      <c r="E355" s="81" t="s">
        <v>1451</v>
      </c>
      <c r="F355" s="80" t="s">
        <v>976</v>
      </c>
      <c r="G355" s="82">
        <v>17051734.69</v>
      </c>
      <c r="H355" s="82">
        <v>-46.8</v>
      </c>
      <c r="I355" s="82">
        <f>G355+H355</f>
        <v>17051687.89</v>
      </c>
      <c r="J355" s="82">
        <v>15876530.61</v>
      </c>
      <c r="K355" s="82">
        <v>-23.11</v>
      </c>
      <c r="L355" s="82">
        <f t="shared" si="37"/>
        <v>15876507.5</v>
      </c>
      <c r="M355" s="89"/>
      <c r="N355" s="89"/>
      <c r="O355" s="89"/>
    </row>
    <row r="356" spans="2:15" ht="40.5" customHeight="1">
      <c r="B356" s="130" t="s">
        <v>1473</v>
      </c>
      <c r="C356" s="80" t="s">
        <v>649</v>
      </c>
      <c r="D356" s="81" t="s">
        <v>639</v>
      </c>
      <c r="E356" s="81" t="s">
        <v>1501</v>
      </c>
      <c r="F356" s="80"/>
      <c r="G356" s="82">
        <f>G357</f>
        <v>1396428.57</v>
      </c>
      <c r="H356" s="82">
        <f>H357</f>
        <v>-1396428.57</v>
      </c>
      <c r="I356" s="82">
        <f>I357</f>
        <v>0</v>
      </c>
      <c r="J356" s="82">
        <f>J357</f>
        <v>0</v>
      </c>
      <c r="K356" s="82">
        <f>K357</f>
        <v>0</v>
      </c>
      <c r="L356" s="82">
        <f t="shared" si="37"/>
        <v>0</v>
      </c>
      <c r="M356" s="89"/>
      <c r="N356" s="89"/>
      <c r="O356" s="89"/>
    </row>
    <row r="357" spans="2:15" ht="24.75" customHeight="1">
      <c r="B357" s="129" t="s">
        <v>769</v>
      </c>
      <c r="C357" s="80" t="s">
        <v>649</v>
      </c>
      <c r="D357" s="81" t="s">
        <v>639</v>
      </c>
      <c r="E357" s="81" t="s">
        <v>1501</v>
      </c>
      <c r="F357" s="80" t="s">
        <v>976</v>
      </c>
      <c r="G357" s="82">
        <v>1396428.57</v>
      </c>
      <c r="H357" s="82">
        <v>-1396428.57</v>
      </c>
      <c r="I357" s="82">
        <f>G357+H357</f>
        <v>0</v>
      </c>
      <c r="J357" s="82">
        <v>0</v>
      </c>
      <c r="K357" s="82">
        <v>0</v>
      </c>
      <c r="L357" s="82">
        <f t="shared" si="37"/>
        <v>0</v>
      </c>
      <c r="M357" s="89"/>
      <c r="N357" s="89"/>
      <c r="O357" s="89"/>
    </row>
    <row r="358" spans="2:15" ht="26.25" customHeight="1" hidden="1">
      <c r="B358" s="129" t="s">
        <v>1141</v>
      </c>
      <c r="C358" s="80" t="s">
        <v>649</v>
      </c>
      <c r="D358" s="81" t="s">
        <v>639</v>
      </c>
      <c r="E358" s="81" t="s">
        <v>1197</v>
      </c>
      <c r="F358" s="80"/>
      <c r="G358" s="82">
        <f>G359</f>
        <v>0</v>
      </c>
      <c r="H358" s="82">
        <f>H359</f>
        <v>0</v>
      </c>
      <c r="I358" s="82">
        <f>I359</f>
        <v>0</v>
      </c>
      <c r="J358" s="82">
        <f>J359</f>
        <v>0</v>
      </c>
      <c r="K358" s="82">
        <f>K359</f>
        <v>0</v>
      </c>
      <c r="L358" s="82">
        <f t="shared" si="37"/>
        <v>0</v>
      </c>
      <c r="M358" s="89"/>
      <c r="N358" s="89"/>
      <c r="O358" s="89"/>
    </row>
    <row r="359" spans="2:15" ht="22.5" customHeight="1" hidden="1">
      <c r="B359" s="129" t="s">
        <v>769</v>
      </c>
      <c r="C359" s="80" t="s">
        <v>649</v>
      </c>
      <c r="D359" s="81" t="s">
        <v>639</v>
      </c>
      <c r="E359" s="81" t="s">
        <v>1197</v>
      </c>
      <c r="F359" s="80" t="s">
        <v>976</v>
      </c>
      <c r="G359" s="82">
        <v>0</v>
      </c>
      <c r="H359" s="82">
        <v>0</v>
      </c>
      <c r="I359" s="82">
        <v>0</v>
      </c>
      <c r="J359" s="82">
        <v>0</v>
      </c>
      <c r="K359" s="82">
        <v>0</v>
      </c>
      <c r="L359" s="82">
        <f t="shared" si="37"/>
        <v>0</v>
      </c>
      <c r="M359" s="89"/>
      <c r="N359" s="89"/>
      <c r="O359" s="89"/>
    </row>
    <row r="360" spans="2:15" ht="25.5">
      <c r="B360" s="129" t="s">
        <v>1140</v>
      </c>
      <c r="C360" s="80" t="s">
        <v>649</v>
      </c>
      <c r="D360" s="81" t="s">
        <v>639</v>
      </c>
      <c r="E360" s="81" t="s">
        <v>1196</v>
      </c>
      <c r="F360" s="80"/>
      <c r="G360" s="82">
        <f>G361</f>
        <v>1324285.71</v>
      </c>
      <c r="H360" s="82">
        <f>H361</f>
        <v>0</v>
      </c>
      <c r="I360" s="82">
        <f>I361</f>
        <v>1324285.71</v>
      </c>
      <c r="J360" s="82">
        <f>J361</f>
        <v>1324285.71</v>
      </c>
      <c r="K360" s="82">
        <f>K361</f>
        <v>0</v>
      </c>
      <c r="L360" s="82">
        <f t="shared" si="37"/>
        <v>1324285.71</v>
      </c>
      <c r="M360" s="89"/>
      <c r="N360" s="89"/>
      <c r="O360" s="89"/>
    </row>
    <row r="361" spans="2:15" ht="25.5">
      <c r="B361" s="129" t="s">
        <v>769</v>
      </c>
      <c r="C361" s="80" t="s">
        <v>649</v>
      </c>
      <c r="D361" s="81" t="s">
        <v>639</v>
      </c>
      <c r="E361" s="81" t="s">
        <v>1196</v>
      </c>
      <c r="F361" s="80" t="s">
        <v>976</v>
      </c>
      <c r="G361" s="82">
        <v>1324285.71</v>
      </c>
      <c r="H361" s="82">
        <v>0</v>
      </c>
      <c r="I361" s="82">
        <f>G361+H361</f>
        <v>1324285.71</v>
      </c>
      <c r="J361" s="82">
        <v>1324285.71</v>
      </c>
      <c r="K361" s="82">
        <v>0</v>
      </c>
      <c r="L361" s="82">
        <f t="shared" si="37"/>
        <v>1324285.71</v>
      </c>
      <c r="M361" s="89"/>
      <c r="N361" s="89"/>
      <c r="O361" s="89"/>
    </row>
    <row r="362" spans="2:15" ht="25.5">
      <c r="B362" s="129" t="s">
        <v>1448</v>
      </c>
      <c r="C362" s="80" t="s">
        <v>649</v>
      </c>
      <c r="D362" s="81" t="s">
        <v>639</v>
      </c>
      <c r="E362" s="81" t="s">
        <v>1449</v>
      </c>
      <c r="F362" s="80"/>
      <c r="G362" s="82">
        <f>G363</f>
        <v>2130612.25</v>
      </c>
      <c r="H362" s="82">
        <f>H363</f>
        <v>-25337.76</v>
      </c>
      <c r="I362" s="82">
        <f>I363</f>
        <v>2105274.49</v>
      </c>
      <c r="J362" s="82">
        <f>J363</f>
        <v>2130612.25</v>
      </c>
      <c r="K362" s="82">
        <f>K363</f>
        <v>-25337.76</v>
      </c>
      <c r="L362" s="82">
        <f t="shared" si="37"/>
        <v>2105274.49</v>
      </c>
      <c r="M362" s="89"/>
      <c r="N362" s="89"/>
      <c r="O362" s="89"/>
    </row>
    <row r="363" spans="2:15" ht="25.5">
      <c r="B363" s="129" t="s">
        <v>769</v>
      </c>
      <c r="C363" s="80" t="s">
        <v>649</v>
      </c>
      <c r="D363" s="81" t="s">
        <v>639</v>
      </c>
      <c r="E363" s="81" t="s">
        <v>1449</v>
      </c>
      <c r="F363" s="80" t="s">
        <v>976</v>
      </c>
      <c r="G363" s="82">
        <v>2130612.25</v>
      </c>
      <c r="H363" s="82">
        <v>-25337.76</v>
      </c>
      <c r="I363" s="82">
        <f>G363+H363</f>
        <v>2105274.49</v>
      </c>
      <c r="J363" s="82">
        <v>2130612.25</v>
      </c>
      <c r="K363" s="82">
        <v>-25337.76</v>
      </c>
      <c r="L363" s="82">
        <f t="shared" si="37"/>
        <v>2105274.49</v>
      </c>
      <c r="M363" s="89"/>
      <c r="N363" s="89"/>
      <c r="O363" s="89"/>
    </row>
    <row r="364" spans="2:15" ht="24" hidden="1">
      <c r="B364" s="92" t="s">
        <v>1375</v>
      </c>
      <c r="C364" s="80" t="s">
        <v>649</v>
      </c>
      <c r="D364" s="81" t="s">
        <v>639</v>
      </c>
      <c r="E364" s="81" t="s">
        <v>1325</v>
      </c>
      <c r="F364" s="80"/>
      <c r="G364" s="82">
        <f>G365</f>
        <v>0</v>
      </c>
      <c r="H364" s="82">
        <f>H365</f>
        <v>0</v>
      </c>
      <c r="I364" s="82">
        <f>I365</f>
        <v>0</v>
      </c>
      <c r="J364" s="82">
        <f>J365</f>
        <v>0</v>
      </c>
      <c r="K364" s="82">
        <f>K365</f>
        <v>0</v>
      </c>
      <c r="L364" s="82">
        <f t="shared" si="37"/>
        <v>0</v>
      </c>
      <c r="M364" s="89"/>
      <c r="N364" s="89"/>
      <c r="O364" s="89"/>
    </row>
    <row r="365" spans="2:15" ht="24" hidden="1">
      <c r="B365" s="92" t="s">
        <v>769</v>
      </c>
      <c r="C365" s="80" t="s">
        <v>649</v>
      </c>
      <c r="D365" s="81" t="s">
        <v>639</v>
      </c>
      <c r="E365" s="81" t="s">
        <v>1325</v>
      </c>
      <c r="F365" s="80" t="s">
        <v>976</v>
      </c>
      <c r="G365" s="82">
        <v>0</v>
      </c>
      <c r="H365" s="82">
        <v>0</v>
      </c>
      <c r="I365" s="82">
        <f>G365+H365</f>
        <v>0</v>
      </c>
      <c r="J365" s="82">
        <v>0</v>
      </c>
      <c r="K365" s="82">
        <v>0</v>
      </c>
      <c r="L365" s="82">
        <f t="shared" si="37"/>
        <v>0</v>
      </c>
      <c r="M365" s="89"/>
      <c r="N365" s="89"/>
      <c r="O365" s="89"/>
    </row>
    <row r="366" spans="2:15" ht="36">
      <c r="B366" s="92" t="s">
        <v>1248</v>
      </c>
      <c r="C366" s="80" t="s">
        <v>649</v>
      </c>
      <c r="D366" s="81" t="s">
        <v>639</v>
      </c>
      <c r="E366" s="81" t="s">
        <v>1247</v>
      </c>
      <c r="F366" s="80"/>
      <c r="G366" s="82">
        <f>G367+G377+G373+G371+G375</f>
        <v>3165102.04</v>
      </c>
      <c r="H366" s="82">
        <f>H367+H377+H373+H371+H375</f>
        <v>1163039.86</v>
      </c>
      <c r="I366" s="82">
        <f>I367+I377+I373+I371+I375</f>
        <v>4328141.9</v>
      </c>
      <c r="J366" s="82">
        <f>J367+J377+J373+J371+J375</f>
        <v>23268979.59</v>
      </c>
      <c r="K366" s="82">
        <f>K367+K377+K373+K371+K375</f>
        <v>495.02</v>
      </c>
      <c r="L366" s="82">
        <f t="shared" si="37"/>
        <v>23269474.61</v>
      </c>
      <c r="M366" s="89"/>
      <c r="N366" s="89"/>
      <c r="O366" s="89"/>
    </row>
    <row r="367" spans="2:15" ht="22.5" customHeight="1">
      <c r="B367" s="92" t="s">
        <v>1499</v>
      </c>
      <c r="C367" s="80" t="s">
        <v>649</v>
      </c>
      <c r="D367" s="81" t="s">
        <v>639</v>
      </c>
      <c r="E367" s="81" t="s">
        <v>1500</v>
      </c>
      <c r="F367" s="80"/>
      <c r="G367" s="82">
        <f>G368</f>
        <v>0</v>
      </c>
      <c r="H367" s="82">
        <f>H368</f>
        <v>1163021.31</v>
      </c>
      <c r="I367" s="82">
        <f>I368</f>
        <v>1163021.31</v>
      </c>
      <c r="J367" s="82">
        <f>J368</f>
        <v>0</v>
      </c>
      <c r="K367" s="82">
        <f>K368</f>
        <v>507.39</v>
      </c>
      <c r="L367" s="82">
        <f t="shared" si="37"/>
        <v>507.39</v>
      </c>
      <c r="M367" s="89"/>
      <c r="N367" s="89"/>
      <c r="O367" s="89"/>
    </row>
    <row r="368" spans="2:15" ht="24">
      <c r="B368" s="92" t="s">
        <v>769</v>
      </c>
      <c r="C368" s="80" t="s">
        <v>649</v>
      </c>
      <c r="D368" s="81" t="s">
        <v>639</v>
      </c>
      <c r="E368" s="81" t="s">
        <v>1500</v>
      </c>
      <c r="F368" s="80" t="s">
        <v>976</v>
      </c>
      <c r="G368" s="82">
        <v>0</v>
      </c>
      <c r="H368" s="82">
        <v>1163021.31</v>
      </c>
      <c r="I368" s="82">
        <f>G368+H368</f>
        <v>1163021.31</v>
      </c>
      <c r="J368" s="82">
        <v>0</v>
      </c>
      <c r="K368" s="82">
        <v>507.39</v>
      </c>
      <c r="L368" s="82">
        <f>J368+K368</f>
        <v>507.39</v>
      </c>
      <c r="M368" s="89"/>
      <c r="N368" s="89"/>
      <c r="O368" s="89"/>
    </row>
    <row r="369" spans="2:15" ht="12.75" hidden="1">
      <c r="B369" s="92"/>
      <c r="C369" s="80" t="s">
        <v>649</v>
      </c>
      <c r="D369" s="81" t="s">
        <v>639</v>
      </c>
      <c r="E369" s="81" t="s">
        <v>1327</v>
      </c>
      <c r="F369" s="80"/>
      <c r="G369" s="82">
        <f>G370</f>
        <v>0</v>
      </c>
      <c r="H369" s="82">
        <f>H370</f>
        <v>0</v>
      </c>
      <c r="I369" s="82">
        <f>I370</f>
        <v>0</v>
      </c>
      <c r="J369" s="82">
        <f>J370</f>
        <v>0</v>
      </c>
      <c r="K369" s="82">
        <f>K370</f>
        <v>0</v>
      </c>
      <c r="L369" s="82">
        <f>J369+K369</f>
        <v>0</v>
      </c>
      <c r="M369" s="89"/>
      <c r="N369" s="89"/>
      <c r="O369" s="89"/>
    </row>
    <row r="370" spans="2:15" ht="33.75" customHeight="1" hidden="1">
      <c r="B370" s="92" t="s">
        <v>774</v>
      </c>
      <c r="C370" s="80" t="s">
        <v>649</v>
      </c>
      <c r="D370" s="81" t="s">
        <v>639</v>
      </c>
      <c r="E370" s="81" t="s">
        <v>1327</v>
      </c>
      <c r="F370" s="80" t="s">
        <v>1012</v>
      </c>
      <c r="G370" s="82">
        <v>0</v>
      </c>
      <c r="H370" s="82">
        <v>0</v>
      </c>
      <c r="I370" s="82">
        <v>0</v>
      </c>
      <c r="J370" s="82">
        <v>0</v>
      </c>
      <c r="K370" s="82">
        <v>0</v>
      </c>
      <c r="L370" s="82">
        <f>J370+K370</f>
        <v>0</v>
      </c>
      <c r="M370" s="89"/>
      <c r="N370" s="89"/>
      <c r="O370" s="89"/>
    </row>
    <row r="371" spans="2:15" ht="36">
      <c r="B371" s="92" t="s">
        <v>1472</v>
      </c>
      <c r="C371" s="80" t="s">
        <v>649</v>
      </c>
      <c r="D371" s="81" t="s">
        <v>639</v>
      </c>
      <c r="E371" s="81" t="s">
        <v>1475</v>
      </c>
      <c r="F371" s="80"/>
      <c r="G371" s="82">
        <f>G372</f>
        <v>0</v>
      </c>
      <c r="H371" s="82">
        <f>H372</f>
        <v>0</v>
      </c>
      <c r="I371" s="82">
        <f>I372</f>
        <v>0</v>
      </c>
      <c r="J371" s="82">
        <f>J372</f>
        <v>3700000</v>
      </c>
      <c r="K371" s="82">
        <f>K372</f>
        <v>0</v>
      </c>
      <c r="L371" s="82">
        <f>J371+K371</f>
        <v>3700000</v>
      </c>
      <c r="M371" s="89"/>
      <c r="N371" s="89"/>
      <c r="O371" s="89"/>
    </row>
    <row r="372" spans="2:15" ht="24">
      <c r="B372" s="92" t="s">
        <v>774</v>
      </c>
      <c r="C372" s="80" t="s">
        <v>649</v>
      </c>
      <c r="D372" s="81" t="s">
        <v>639</v>
      </c>
      <c r="E372" s="81" t="s">
        <v>1475</v>
      </c>
      <c r="F372" s="80" t="s">
        <v>1012</v>
      </c>
      <c r="G372" s="82">
        <v>0</v>
      </c>
      <c r="H372" s="82">
        <v>0</v>
      </c>
      <c r="I372" s="82">
        <f>G372+H372</f>
        <v>0</v>
      </c>
      <c r="J372" s="82">
        <v>3700000</v>
      </c>
      <c r="K372" s="82">
        <v>0</v>
      </c>
      <c r="L372" s="82">
        <f t="shared" si="37"/>
        <v>3700000</v>
      </c>
      <c r="M372" s="89"/>
      <c r="N372" s="89"/>
      <c r="O372" s="89"/>
    </row>
    <row r="373" spans="2:15" ht="36" hidden="1">
      <c r="B373" s="92" t="s">
        <v>1430</v>
      </c>
      <c r="C373" s="80" t="s">
        <v>649</v>
      </c>
      <c r="D373" s="81" t="s">
        <v>639</v>
      </c>
      <c r="E373" s="81" t="s">
        <v>1429</v>
      </c>
      <c r="F373" s="80"/>
      <c r="G373" s="82">
        <f>G374</f>
        <v>0</v>
      </c>
      <c r="H373" s="82">
        <f>H374</f>
        <v>0</v>
      </c>
      <c r="I373" s="82">
        <f>I374</f>
        <v>0</v>
      </c>
      <c r="J373" s="82">
        <f>J374</f>
        <v>0</v>
      </c>
      <c r="K373" s="82">
        <f>K374</f>
        <v>0</v>
      </c>
      <c r="L373" s="82">
        <f t="shared" si="37"/>
        <v>0</v>
      </c>
      <c r="M373" s="98"/>
      <c r="N373" s="98"/>
      <c r="O373" s="98"/>
    </row>
    <row r="374" spans="2:15" ht="24" hidden="1">
      <c r="B374" s="92" t="s">
        <v>769</v>
      </c>
      <c r="C374" s="80" t="s">
        <v>649</v>
      </c>
      <c r="D374" s="81" t="s">
        <v>639</v>
      </c>
      <c r="E374" s="81" t="s">
        <v>1429</v>
      </c>
      <c r="F374" s="80" t="s">
        <v>976</v>
      </c>
      <c r="G374" s="82">
        <v>0</v>
      </c>
      <c r="H374" s="82">
        <v>0</v>
      </c>
      <c r="I374" s="82">
        <v>0</v>
      </c>
      <c r="J374" s="82">
        <v>0</v>
      </c>
      <c r="K374" s="82">
        <v>0</v>
      </c>
      <c r="L374" s="82">
        <f t="shared" si="37"/>
        <v>0</v>
      </c>
      <c r="M374" s="89"/>
      <c r="N374" s="89"/>
      <c r="O374" s="89"/>
    </row>
    <row r="375" spans="2:15" ht="36">
      <c r="B375" s="92" t="s">
        <v>1476</v>
      </c>
      <c r="C375" s="80" t="s">
        <v>649</v>
      </c>
      <c r="D375" s="81" t="s">
        <v>639</v>
      </c>
      <c r="E375" s="81" t="s">
        <v>1477</v>
      </c>
      <c r="F375" s="80"/>
      <c r="G375" s="82">
        <f>G376</f>
        <v>0</v>
      </c>
      <c r="H375" s="82">
        <f>H376</f>
        <v>0</v>
      </c>
      <c r="I375" s="82">
        <f>I376</f>
        <v>0</v>
      </c>
      <c r="J375" s="82">
        <f>J376</f>
        <v>19060000</v>
      </c>
      <c r="K375" s="82">
        <f>K376</f>
        <v>0</v>
      </c>
      <c r="L375" s="82">
        <f t="shared" si="37"/>
        <v>19060000</v>
      </c>
      <c r="M375" s="89"/>
      <c r="N375" s="89"/>
      <c r="O375" s="89"/>
    </row>
    <row r="376" spans="2:15" ht="24">
      <c r="B376" s="92" t="s">
        <v>769</v>
      </c>
      <c r="C376" s="80" t="s">
        <v>649</v>
      </c>
      <c r="D376" s="81" t="s">
        <v>639</v>
      </c>
      <c r="E376" s="81" t="s">
        <v>1477</v>
      </c>
      <c r="F376" s="80" t="s">
        <v>976</v>
      </c>
      <c r="G376" s="82">
        <v>0</v>
      </c>
      <c r="H376" s="82">
        <v>0</v>
      </c>
      <c r="I376" s="82">
        <f>G376+H376</f>
        <v>0</v>
      </c>
      <c r="J376" s="82">
        <v>19060000</v>
      </c>
      <c r="K376" s="82">
        <v>0</v>
      </c>
      <c r="L376" s="82">
        <f t="shared" si="37"/>
        <v>19060000</v>
      </c>
      <c r="M376" s="89"/>
      <c r="N376" s="89"/>
      <c r="O376" s="89"/>
    </row>
    <row r="377" spans="2:15" ht="36">
      <c r="B377" s="92" t="s">
        <v>1377</v>
      </c>
      <c r="C377" s="80" t="s">
        <v>649</v>
      </c>
      <c r="D377" s="81" t="s">
        <v>639</v>
      </c>
      <c r="E377" s="81" t="s">
        <v>1328</v>
      </c>
      <c r="F377" s="80"/>
      <c r="G377" s="82">
        <f>G378</f>
        <v>3165102.04</v>
      </c>
      <c r="H377" s="82">
        <f>H378</f>
        <v>18.55</v>
      </c>
      <c r="I377" s="82">
        <f>I378</f>
        <v>3165120.59</v>
      </c>
      <c r="J377" s="82">
        <f>J378</f>
        <v>508979.59</v>
      </c>
      <c r="K377" s="82">
        <f>K378</f>
        <v>-12.37</v>
      </c>
      <c r="L377" s="82">
        <f t="shared" si="37"/>
        <v>508967.22000000003</v>
      </c>
      <c r="M377" s="89"/>
      <c r="N377" s="89"/>
      <c r="O377" s="89"/>
    </row>
    <row r="378" spans="2:15" ht="24">
      <c r="B378" s="92" t="s">
        <v>769</v>
      </c>
      <c r="C378" s="80" t="s">
        <v>649</v>
      </c>
      <c r="D378" s="81" t="s">
        <v>639</v>
      </c>
      <c r="E378" s="81" t="s">
        <v>1328</v>
      </c>
      <c r="F378" s="80" t="s">
        <v>976</v>
      </c>
      <c r="G378" s="82">
        <v>3165102.04</v>
      </c>
      <c r="H378" s="82">
        <v>18.55</v>
      </c>
      <c r="I378" s="82">
        <f>G378+H378</f>
        <v>3165120.59</v>
      </c>
      <c r="J378" s="82">
        <v>508979.59</v>
      </c>
      <c r="K378" s="82">
        <v>-12.37</v>
      </c>
      <c r="L378" s="82">
        <f aca="true" t="shared" si="38" ref="L378:L436">J378+K378</f>
        <v>508967.22000000003</v>
      </c>
      <c r="M378" s="89"/>
      <c r="N378" s="89"/>
      <c r="O378" s="89"/>
    </row>
    <row r="379" spans="2:15" ht="24" hidden="1">
      <c r="B379" s="92" t="s">
        <v>1355</v>
      </c>
      <c r="C379" s="80" t="s">
        <v>649</v>
      </c>
      <c r="D379" s="81" t="s">
        <v>639</v>
      </c>
      <c r="E379" s="81" t="s">
        <v>1326</v>
      </c>
      <c r="F379" s="80"/>
      <c r="G379" s="82">
        <f>G380</f>
        <v>0</v>
      </c>
      <c r="H379" s="82">
        <f>H380</f>
        <v>0</v>
      </c>
      <c r="I379" s="82">
        <f>I380</f>
        <v>0</v>
      </c>
      <c r="J379" s="82">
        <f>J380</f>
        <v>0</v>
      </c>
      <c r="K379" s="82">
        <f>K380</f>
        <v>0</v>
      </c>
      <c r="L379" s="82">
        <f t="shared" si="38"/>
        <v>0</v>
      </c>
      <c r="M379" s="89"/>
      <c r="N379" s="89"/>
      <c r="O379" s="89"/>
    </row>
    <row r="380" spans="2:15" ht="24" hidden="1">
      <c r="B380" s="92" t="s">
        <v>769</v>
      </c>
      <c r="C380" s="80" t="s">
        <v>649</v>
      </c>
      <c r="D380" s="81" t="s">
        <v>639</v>
      </c>
      <c r="E380" s="81" t="s">
        <v>1326</v>
      </c>
      <c r="F380" s="80" t="s">
        <v>976</v>
      </c>
      <c r="G380" s="82"/>
      <c r="H380" s="82"/>
      <c r="I380" s="82"/>
      <c r="J380" s="82"/>
      <c r="K380" s="82"/>
      <c r="L380" s="82">
        <f t="shared" si="38"/>
        <v>0</v>
      </c>
      <c r="M380" s="89"/>
      <c r="N380" s="89"/>
      <c r="O380" s="89"/>
    </row>
    <row r="381" spans="2:15" ht="21" customHeight="1">
      <c r="B381" s="129" t="s">
        <v>1437</v>
      </c>
      <c r="C381" s="80" t="s">
        <v>649</v>
      </c>
      <c r="D381" s="80" t="s">
        <v>640</v>
      </c>
      <c r="E381" s="80"/>
      <c r="F381" s="80"/>
      <c r="G381" s="82">
        <f>G382+G435+G385+G390+G425</f>
        <v>27605463</v>
      </c>
      <c r="H381" s="82">
        <f>H382+H435+H385+H390+H425</f>
        <v>0</v>
      </c>
      <c r="I381" s="82">
        <f>I382+I435+I385+I390+I425</f>
        <v>27605463</v>
      </c>
      <c r="J381" s="82">
        <f>J382+J435+J385+J390+J425</f>
        <v>61786163</v>
      </c>
      <c r="K381" s="82">
        <f>K382+K435+K385+K390+K425</f>
        <v>0</v>
      </c>
      <c r="L381" s="82">
        <f t="shared" si="38"/>
        <v>61786163</v>
      </c>
      <c r="M381" s="89"/>
      <c r="N381" s="89"/>
      <c r="O381" s="89"/>
    </row>
    <row r="382" spans="2:15" ht="25.5" hidden="1">
      <c r="B382" s="129" t="s">
        <v>852</v>
      </c>
      <c r="C382" s="80" t="s">
        <v>649</v>
      </c>
      <c r="D382" s="80" t="s">
        <v>640</v>
      </c>
      <c r="E382" s="81" t="s">
        <v>760</v>
      </c>
      <c r="F382" s="80"/>
      <c r="G382" s="82">
        <f>G383+G433</f>
        <v>0</v>
      </c>
      <c r="H382" s="82">
        <f>H383+H433</f>
        <v>0</v>
      </c>
      <c r="I382" s="82">
        <f>I383+I433</f>
        <v>0</v>
      </c>
      <c r="J382" s="82">
        <f>J383+J433</f>
        <v>0</v>
      </c>
      <c r="K382" s="82">
        <f>K383+K433</f>
        <v>0</v>
      </c>
      <c r="L382" s="82">
        <f t="shared" si="38"/>
        <v>0</v>
      </c>
      <c r="M382" s="89"/>
      <c r="N382" s="89"/>
      <c r="O382" s="89"/>
    </row>
    <row r="383" spans="2:15" ht="25.5" hidden="1">
      <c r="B383" s="129" t="s">
        <v>853</v>
      </c>
      <c r="C383" s="80" t="s">
        <v>649</v>
      </c>
      <c r="D383" s="80" t="s">
        <v>640</v>
      </c>
      <c r="E383" s="81" t="s">
        <v>719</v>
      </c>
      <c r="F383" s="80"/>
      <c r="G383" s="82">
        <f>G384</f>
        <v>0</v>
      </c>
      <c r="H383" s="82">
        <f>H384</f>
        <v>0</v>
      </c>
      <c r="I383" s="82">
        <f>I384</f>
        <v>0</v>
      </c>
      <c r="J383" s="82">
        <f>J384</f>
        <v>0</v>
      </c>
      <c r="K383" s="82">
        <f>K384</f>
        <v>0</v>
      </c>
      <c r="L383" s="82">
        <f t="shared" si="38"/>
        <v>0</v>
      </c>
      <c r="M383" s="89"/>
      <c r="N383" s="89"/>
      <c r="O383" s="89"/>
    </row>
    <row r="384" spans="2:15" ht="25.5" hidden="1">
      <c r="B384" s="129" t="s">
        <v>769</v>
      </c>
      <c r="C384" s="80" t="s">
        <v>649</v>
      </c>
      <c r="D384" s="80" t="s">
        <v>640</v>
      </c>
      <c r="E384" s="81" t="s">
        <v>719</v>
      </c>
      <c r="F384" s="80">
        <v>600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f t="shared" si="38"/>
        <v>0</v>
      </c>
      <c r="M384" s="89"/>
      <c r="N384" s="89"/>
      <c r="O384" s="89"/>
    </row>
    <row r="385" spans="2:15" ht="25.5" hidden="1">
      <c r="B385" s="129" t="s">
        <v>1093</v>
      </c>
      <c r="C385" s="80" t="s">
        <v>649</v>
      </c>
      <c r="D385" s="80" t="s">
        <v>640</v>
      </c>
      <c r="E385" s="81" t="s">
        <v>748</v>
      </c>
      <c r="F385" s="80"/>
      <c r="G385" s="82">
        <f>G386+G388</f>
        <v>0</v>
      </c>
      <c r="H385" s="82">
        <f>H386+H388</f>
        <v>0</v>
      </c>
      <c r="I385" s="82">
        <f>I386+I388</f>
        <v>0</v>
      </c>
      <c r="J385" s="82">
        <f>J386+J388</f>
        <v>0</v>
      </c>
      <c r="K385" s="82">
        <f>K386+K388</f>
        <v>0</v>
      </c>
      <c r="L385" s="82">
        <f t="shared" si="38"/>
        <v>0</v>
      </c>
      <c r="M385" s="89"/>
      <c r="N385" s="89"/>
      <c r="O385" s="89"/>
    </row>
    <row r="386" spans="2:15" ht="25.5" hidden="1">
      <c r="B386" s="129" t="s">
        <v>1094</v>
      </c>
      <c r="C386" s="80" t="s">
        <v>649</v>
      </c>
      <c r="D386" s="80" t="s">
        <v>640</v>
      </c>
      <c r="E386" s="81" t="s">
        <v>723</v>
      </c>
      <c r="F386" s="80"/>
      <c r="G386" s="82">
        <f>G387</f>
        <v>0</v>
      </c>
      <c r="H386" s="82">
        <f>H387</f>
        <v>0</v>
      </c>
      <c r="I386" s="82">
        <f>I387</f>
        <v>0</v>
      </c>
      <c r="J386" s="82">
        <f>J387</f>
        <v>0</v>
      </c>
      <c r="K386" s="82">
        <f>K387</f>
        <v>0</v>
      </c>
      <c r="L386" s="82">
        <f t="shared" si="38"/>
        <v>0</v>
      </c>
      <c r="M386" s="89"/>
      <c r="N386" s="89"/>
      <c r="O386" s="89"/>
    </row>
    <row r="387" spans="2:15" ht="25.5" hidden="1">
      <c r="B387" s="129" t="s">
        <v>769</v>
      </c>
      <c r="C387" s="80" t="s">
        <v>649</v>
      </c>
      <c r="D387" s="80" t="s">
        <v>640</v>
      </c>
      <c r="E387" s="81" t="s">
        <v>723</v>
      </c>
      <c r="F387" s="80" t="s">
        <v>976</v>
      </c>
      <c r="G387" s="82">
        <v>0</v>
      </c>
      <c r="H387" s="82">
        <v>0</v>
      </c>
      <c r="I387" s="82">
        <v>0</v>
      </c>
      <c r="J387" s="82"/>
      <c r="K387" s="82"/>
      <c r="L387" s="82">
        <f t="shared" si="38"/>
        <v>0</v>
      </c>
      <c r="M387" s="89"/>
      <c r="N387" s="89"/>
      <c r="O387" s="89"/>
    </row>
    <row r="388" spans="2:15" ht="25.5" hidden="1">
      <c r="B388" s="129" t="s">
        <v>1095</v>
      </c>
      <c r="C388" s="80" t="s">
        <v>649</v>
      </c>
      <c r="D388" s="80" t="s">
        <v>640</v>
      </c>
      <c r="E388" s="81" t="s">
        <v>695</v>
      </c>
      <c r="F388" s="80"/>
      <c r="G388" s="82">
        <f>G389</f>
        <v>0</v>
      </c>
      <c r="H388" s="82">
        <f>H389</f>
        <v>0</v>
      </c>
      <c r="I388" s="82">
        <f>I389</f>
        <v>0</v>
      </c>
      <c r="J388" s="82">
        <f>J389</f>
        <v>0</v>
      </c>
      <c r="K388" s="82">
        <f>K389</f>
        <v>0</v>
      </c>
      <c r="L388" s="82">
        <f t="shared" si="38"/>
        <v>0</v>
      </c>
      <c r="M388" s="89"/>
      <c r="N388" s="89"/>
      <c r="O388" s="89"/>
    </row>
    <row r="389" spans="2:15" ht="25.5" hidden="1">
      <c r="B389" s="129" t="s">
        <v>769</v>
      </c>
      <c r="C389" s="80" t="s">
        <v>649</v>
      </c>
      <c r="D389" s="80" t="s">
        <v>640</v>
      </c>
      <c r="E389" s="81" t="s">
        <v>695</v>
      </c>
      <c r="F389" s="80" t="s">
        <v>976</v>
      </c>
      <c r="G389" s="82">
        <v>0</v>
      </c>
      <c r="H389" s="82">
        <v>0</v>
      </c>
      <c r="I389" s="82">
        <v>0</v>
      </c>
      <c r="J389" s="82">
        <v>0</v>
      </c>
      <c r="K389" s="82">
        <v>0</v>
      </c>
      <c r="L389" s="82">
        <f t="shared" si="38"/>
        <v>0</v>
      </c>
      <c r="M389" s="89"/>
      <c r="N389" s="89"/>
      <c r="O389" s="89"/>
    </row>
    <row r="390" spans="2:15" ht="25.5">
      <c r="B390" s="129" t="s">
        <v>1245</v>
      </c>
      <c r="C390" s="80" t="s">
        <v>649</v>
      </c>
      <c r="D390" s="80" t="s">
        <v>640</v>
      </c>
      <c r="E390" s="81" t="s">
        <v>1165</v>
      </c>
      <c r="F390" s="80"/>
      <c r="G390" s="82">
        <f>G391</f>
        <v>19921477</v>
      </c>
      <c r="H390" s="82">
        <f>H391</f>
        <v>0</v>
      </c>
      <c r="I390" s="82">
        <f>I391</f>
        <v>19921477</v>
      </c>
      <c r="J390" s="82">
        <f>J391</f>
        <v>54102177</v>
      </c>
      <c r="K390" s="82">
        <f>K391</f>
        <v>0</v>
      </c>
      <c r="L390" s="82">
        <f t="shared" si="38"/>
        <v>54102177</v>
      </c>
      <c r="M390" s="89"/>
      <c r="N390" s="89"/>
      <c r="O390" s="89"/>
    </row>
    <row r="391" spans="2:15" ht="12.75">
      <c r="B391" s="129" t="s">
        <v>1254</v>
      </c>
      <c r="C391" s="80" t="s">
        <v>649</v>
      </c>
      <c r="D391" s="80" t="s">
        <v>640</v>
      </c>
      <c r="E391" s="81" t="s">
        <v>1173</v>
      </c>
      <c r="F391" s="80"/>
      <c r="G391" s="82">
        <f>G392+G403+G409+G412+G407+G416+G418+G395+G399+G421</f>
        <v>19921477</v>
      </c>
      <c r="H391" s="82">
        <f>H392+H403+H409+H412+H407+H416+H418+H395+H399+H421</f>
        <v>0</v>
      </c>
      <c r="I391" s="82">
        <f>I392+I403+I409+I412+I407+I416+I418+I395+I399+I421</f>
        <v>19921477</v>
      </c>
      <c r="J391" s="82">
        <f>J392+J403+J409+J412+J407+J416+J418+J395+J399+J421</f>
        <v>54102177</v>
      </c>
      <c r="K391" s="82">
        <f>K392+K403+K409+K412+K407+K416+K418+K395+K399+K421</f>
        <v>0</v>
      </c>
      <c r="L391" s="82">
        <f t="shared" si="38"/>
        <v>54102177</v>
      </c>
      <c r="M391" s="89"/>
      <c r="N391" s="89"/>
      <c r="O391" s="89"/>
    </row>
    <row r="392" spans="2:15" ht="38.25">
      <c r="B392" s="129" t="s">
        <v>1271</v>
      </c>
      <c r="C392" s="80" t="s">
        <v>649</v>
      </c>
      <c r="D392" s="80" t="s">
        <v>640</v>
      </c>
      <c r="E392" s="81" t="s">
        <v>1198</v>
      </c>
      <c r="F392" s="80"/>
      <c r="G392" s="82">
        <f aca="true" t="shared" si="39" ref="G392:L393">G393</f>
        <v>3600000</v>
      </c>
      <c r="H392" s="82">
        <f t="shared" si="39"/>
        <v>0</v>
      </c>
      <c r="I392" s="82">
        <f t="shared" si="39"/>
        <v>3600000</v>
      </c>
      <c r="J392" s="82">
        <f t="shared" si="39"/>
        <v>3600000</v>
      </c>
      <c r="K392" s="82">
        <f t="shared" si="39"/>
        <v>0</v>
      </c>
      <c r="L392" s="82">
        <f t="shared" si="38"/>
        <v>3600000</v>
      </c>
      <c r="M392" s="89"/>
      <c r="N392" s="89"/>
      <c r="O392" s="89"/>
    </row>
    <row r="393" spans="2:15" ht="28.5" customHeight="1">
      <c r="B393" s="129" t="s">
        <v>1422</v>
      </c>
      <c r="C393" s="80" t="s">
        <v>649</v>
      </c>
      <c r="D393" s="80" t="s">
        <v>640</v>
      </c>
      <c r="E393" s="81" t="s">
        <v>1503</v>
      </c>
      <c r="F393" s="80"/>
      <c r="G393" s="82">
        <f t="shared" si="39"/>
        <v>3600000</v>
      </c>
      <c r="H393" s="82">
        <f t="shared" si="39"/>
        <v>0</v>
      </c>
      <c r="I393" s="82">
        <f t="shared" si="39"/>
        <v>3600000</v>
      </c>
      <c r="J393" s="82">
        <f t="shared" si="39"/>
        <v>3600000</v>
      </c>
      <c r="K393" s="82">
        <f t="shared" si="39"/>
        <v>0</v>
      </c>
      <c r="L393" s="82">
        <f t="shared" si="39"/>
        <v>3600000</v>
      </c>
      <c r="M393" s="89"/>
      <c r="N393" s="89"/>
      <c r="O393" s="89"/>
    </row>
    <row r="394" spans="2:15" ht="25.5">
      <c r="B394" s="129" t="s">
        <v>769</v>
      </c>
      <c r="C394" s="80" t="s">
        <v>649</v>
      </c>
      <c r="D394" s="80" t="s">
        <v>640</v>
      </c>
      <c r="E394" s="81" t="s">
        <v>1198</v>
      </c>
      <c r="F394" s="80" t="s">
        <v>976</v>
      </c>
      <c r="G394" s="82">
        <v>3600000</v>
      </c>
      <c r="H394" s="82">
        <v>0</v>
      </c>
      <c r="I394" s="82">
        <f>G394+H394</f>
        <v>3600000</v>
      </c>
      <c r="J394" s="82">
        <v>3600000</v>
      </c>
      <c r="K394" s="82">
        <v>0</v>
      </c>
      <c r="L394" s="82">
        <f t="shared" si="38"/>
        <v>3600000</v>
      </c>
      <c r="M394" s="89"/>
      <c r="N394" s="89"/>
      <c r="O394" s="89"/>
    </row>
    <row r="395" spans="2:15" ht="38.25">
      <c r="B395" s="129" t="s">
        <v>1255</v>
      </c>
      <c r="C395" s="80" t="s">
        <v>649</v>
      </c>
      <c r="D395" s="80" t="s">
        <v>640</v>
      </c>
      <c r="E395" s="81" t="s">
        <v>1174</v>
      </c>
      <c r="F395" s="80"/>
      <c r="G395" s="82">
        <f>G396+G397</f>
        <v>5488538</v>
      </c>
      <c r="H395" s="82">
        <f>H396+H397</f>
        <v>0</v>
      </c>
      <c r="I395" s="82">
        <f>I396+I397</f>
        <v>5488538</v>
      </c>
      <c r="J395" s="82">
        <f>J396+J397</f>
        <v>5488538</v>
      </c>
      <c r="K395" s="82">
        <f>K396+K397</f>
        <v>0</v>
      </c>
      <c r="L395" s="82">
        <f t="shared" si="38"/>
        <v>5488538</v>
      </c>
      <c r="M395" s="89"/>
      <c r="N395" s="89"/>
      <c r="O395" s="89"/>
    </row>
    <row r="396" spans="2:15" ht="25.5" hidden="1">
      <c r="B396" s="129" t="s">
        <v>769</v>
      </c>
      <c r="C396" s="80" t="s">
        <v>649</v>
      </c>
      <c r="D396" s="80" t="s">
        <v>640</v>
      </c>
      <c r="E396" s="81" t="s">
        <v>1174</v>
      </c>
      <c r="F396" s="80" t="s">
        <v>976</v>
      </c>
      <c r="G396" s="82">
        <v>0</v>
      </c>
      <c r="H396" s="82">
        <v>0</v>
      </c>
      <c r="I396" s="82">
        <f>G396+H396</f>
        <v>0</v>
      </c>
      <c r="J396" s="82">
        <v>0</v>
      </c>
      <c r="K396" s="82">
        <v>0</v>
      </c>
      <c r="L396" s="82">
        <f t="shared" si="38"/>
        <v>0</v>
      </c>
      <c r="M396" s="89"/>
      <c r="N396" s="89"/>
      <c r="O396" s="89"/>
    </row>
    <row r="397" spans="2:15" ht="12.75">
      <c r="B397" s="92" t="s">
        <v>1478</v>
      </c>
      <c r="C397" s="80" t="s">
        <v>649</v>
      </c>
      <c r="D397" s="80" t="s">
        <v>640</v>
      </c>
      <c r="E397" s="81" t="s">
        <v>1479</v>
      </c>
      <c r="F397" s="80"/>
      <c r="G397" s="82">
        <f>G398</f>
        <v>5488538</v>
      </c>
      <c r="H397" s="82">
        <f>H398</f>
        <v>0</v>
      </c>
      <c r="I397" s="82">
        <f>I398</f>
        <v>5488538</v>
      </c>
      <c r="J397" s="82">
        <f>J398</f>
        <v>5488538</v>
      </c>
      <c r="K397" s="82">
        <f>K398</f>
        <v>0</v>
      </c>
      <c r="L397" s="82">
        <f t="shared" si="38"/>
        <v>5488538</v>
      </c>
      <c r="M397" s="89"/>
      <c r="N397" s="89"/>
      <c r="O397" s="89"/>
    </row>
    <row r="398" spans="2:15" ht="24">
      <c r="B398" s="92" t="s">
        <v>769</v>
      </c>
      <c r="C398" s="80" t="s">
        <v>649</v>
      </c>
      <c r="D398" s="80" t="s">
        <v>640</v>
      </c>
      <c r="E398" s="81" t="s">
        <v>1479</v>
      </c>
      <c r="F398" s="80" t="s">
        <v>976</v>
      </c>
      <c r="G398" s="82">
        <f>5524466-35928</f>
        <v>5488538</v>
      </c>
      <c r="H398" s="82">
        <v>0</v>
      </c>
      <c r="I398" s="82">
        <f>G398+H398</f>
        <v>5488538</v>
      </c>
      <c r="J398" s="82">
        <f>5524466-35928</f>
        <v>5488538</v>
      </c>
      <c r="K398" s="82">
        <v>0</v>
      </c>
      <c r="L398" s="82">
        <f t="shared" si="38"/>
        <v>5488538</v>
      </c>
      <c r="M398" s="89"/>
      <c r="N398" s="89"/>
      <c r="O398" s="89"/>
    </row>
    <row r="399" spans="2:15" ht="38.25">
      <c r="B399" s="129" t="s">
        <v>1256</v>
      </c>
      <c r="C399" s="80" t="s">
        <v>649</v>
      </c>
      <c r="D399" s="80" t="s">
        <v>640</v>
      </c>
      <c r="E399" s="81" t="s">
        <v>1175</v>
      </c>
      <c r="F399" s="80"/>
      <c r="G399" s="82">
        <f>G400+G401</f>
        <v>1943250</v>
      </c>
      <c r="H399" s="82">
        <f>H400+H401</f>
        <v>0</v>
      </c>
      <c r="I399" s="82">
        <f>I400+I401</f>
        <v>1943250</v>
      </c>
      <c r="J399" s="82">
        <f>J400+J401</f>
        <v>1943250</v>
      </c>
      <c r="K399" s="82">
        <f>K400+K401</f>
        <v>0</v>
      </c>
      <c r="L399" s="82">
        <f t="shared" si="38"/>
        <v>1943250</v>
      </c>
      <c r="M399" s="89"/>
      <c r="N399" s="89"/>
      <c r="O399" s="89"/>
    </row>
    <row r="400" spans="2:15" ht="25.5" hidden="1">
      <c r="B400" s="129" t="s">
        <v>769</v>
      </c>
      <c r="C400" s="80" t="s">
        <v>649</v>
      </c>
      <c r="D400" s="80" t="s">
        <v>640</v>
      </c>
      <c r="E400" s="81" t="s">
        <v>1175</v>
      </c>
      <c r="F400" s="80" t="s">
        <v>976</v>
      </c>
      <c r="G400" s="82">
        <v>0</v>
      </c>
      <c r="H400" s="82">
        <v>0</v>
      </c>
      <c r="I400" s="82">
        <f>G400+H400</f>
        <v>0</v>
      </c>
      <c r="J400" s="82">
        <v>0</v>
      </c>
      <c r="K400" s="82">
        <v>0</v>
      </c>
      <c r="L400" s="82">
        <f t="shared" si="38"/>
        <v>0</v>
      </c>
      <c r="M400" s="89"/>
      <c r="N400" s="89"/>
      <c r="O400" s="89"/>
    </row>
    <row r="401" spans="2:15" ht="12.75">
      <c r="B401" s="92" t="s">
        <v>1478</v>
      </c>
      <c r="C401" s="80" t="s">
        <v>649</v>
      </c>
      <c r="D401" s="80" t="s">
        <v>640</v>
      </c>
      <c r="E401" s="81" t="s">
        <v>1480</v>
      </c>
      <c r="F401" s="80"/>
      <c r="G401" s="82">
        <f>G402</f>
        <v>1943250</v>
      </c>
      <c r="H401" s="82">
        <f>H402</f>
        <v>0</v>
      </c>
      <c r="I401" s="82">
        <f>I402</f>
        <v>1943250</v>
      </c>
      <c r="J401" s="82">
        <f>J402</f>
        <v>1943250</v>
      </c>
      <c r="K401" s="82">
        <f>K402</f>
        <v>0</v>
      </c>
      <c r="L401" s="82">
        <f t="shared" si="38"/>
        <v>1943250</v>
      </c>
      <c r="M401" s="89"/>
      <c r="N401" s="89"/>
      <c r="O401" s="89"/>
    </row>
    <row r="402" spans="2:15" ht="24">
      <c r="B402" s="92" t="s">
        <v>769</v>
      </c>
      <c r="C402" s="80" t="s">
        <v>649</v>
      </c>
      <c r="D402" s="80" t="s">
        <v>640</v>
      </c>
      <c r="E402" s="81" t="s">
        <v>1480</v>
      </c>
      <c r="F402" s="80" t="s">
        <v>976</v>
      </c>
      <c r="G402" s="82">
        <v>1943250</v>
      </c>
      <c r="H402" s="82">
        <v>0</v>
      </c>
      <c r="I402" s="82">
        <f>G402+H402</f>
        <v>1943250</v>
      </c>
      <c r="J402" s="82">
        <v>1943250</v>
      </c>
      <c r="K402" s="82">
        <v>0</v>
      </c>
      <c r="L402" s="82">
        <f t="shared" si="38"/>
        <v>1943250</v>
      </c>
      <c r="M402" s="89"/>
      <c r="N402" s="89"/>
      <c r="O402" s="89"/>
    </row>
    <row r="403" spans="2:15" ht="38.25">
      <c r="B403" s="129" t="s">
        <v>1354</v>
      </c>
      <c r="C403" s="80" t="s">
        <v>649</v>
      </c>
      <c r="D403" s="80" t="s">
        <v>640</v>
      </c>
      <c r="E403" s="81" t="s">
        <v>1199</v>
      </c>
      <c r="F403" s="80"/>
      <c r="G403" s="82">
        <f>G404+G405</f>
        <v>3408532</v>
      </c>
      <c r="H403" s="82">
        <f>H404+H405</f>
        <v>0</v>
      </c>
      <c r="I403" s="82">
        <f>I404+I405</f>
        <v>3408532</v>
      </c>
      <c r="J403" s="82">
        <f>J404+J405</f>
        <v>3408532</v>
      </c>
      <c r="K403" s="82">
        <f>K404+K405</f>
        <v>0</v>
      </c>
      <c r="L403" s="82">
        <f t="shared" si="38"/>
        <v>3408532</v>
      </c>
      <c r="M403" s="89"/>
      <c r="N403" s="89"/>
      <c r="O403" s="89"/>
    </row>
    <row r="404" spans="2:15" ht="24" hidden="1">
      <c r="B404" s="92" t="s">
        <v>769</v>
      </c>
      <c r="C404" s="80" t="s">
        <v>649</v>
      </c>
      <c r="D404" s="80" t="s">
        <v>640</v>
      </c>
      <c r="E404" s="81" t="s">
        <v>1199</v>
      </c>
      <c r="F404" s="80" t="s">
        <v>976</v>
      </c>
      <c r="G404" s="82">
        <v>0</v>
      </c>
      <c r="H404" s="82">
        <v>0</v>
      </c>
      <c r="I404" s="82">
        <f>G404+H404</f>
        <v>0</v>
      </c>
      <c r="J404" s="82">
        <v>0</v>
      </c>
      <c r="K404" s="82">
        <v>0</v>
      </c>
      <c r="L404" s="82">
        <f t="shared" si="38"/>
        <v>0</v>
      </c>
      <c r="M404" s="89"/>
      <c r="N404" s="89"/>
      <c r="O404" s="89"/>
    </row>
    <row r="405" spans="2:15" ht="12.75">
      <c r="B405" s="92" t="s">
        <v>1478</v>
      </c>
      <c r="C405" s="80" t="s">
        <v>649</v>
      </c>
      <c r="D405" s="80" t="s">
        <v>640</v>
      </c>
      <c r="E405" s="81" t="s">
        <v>1481</v>
      </c>
      <c r="F405" s="80"/>
      <c r="G405" s="82">
        <f>G406</f>
        <v>3408532</v>
      </c>
      <c r="H405" s="82">
        <f>H406</f>
        <v>0</v>
      </c>
      <c r="I405" s="82">
        <f>I406</f>
        <v>3408532</v>
      </c>
      <c r="J405" s="82">
        <f>J406</f>
        <v>3408532</v>
      </c>
      <c r="K405" s="82">
        <f>K406</f>
        <v>0</v>
      </c>
      <c r="L405" s="82">
        <f t="shared" si="38"/>
        <v>3408532</v>
      </c>
      <c r="M405" s="89"/>
      <c r="N405" s="89"/>
      <c r="O405" s="89"/>
    </row>
    <row r="406" spans="2:15" ht="24">
      <c r="B406" s="92" t="s">
        <v>769</v>
      </c>
      <c r="C406" s="80" t="s">
        <v>649</v>
      </c>
      <c r="D406" s="80" t="s">
        <v>640</v>
      </c>
      <c r="E406" s="81" t="s">
        <v>1481</v>
      </c>
      <c r="F406" s="80" t="s">
        <v>976</v>
      </c>
      <c r="G406" s="82">
        <f>5499550-2091018</f>
        <v>3408532</v>
      </c>
      <c r="H406" s="82">
        <v>0</v>
      </c>
      <c r="I406" s="82">
        <f>G406+H406</f>
        <v>3408532</v>
      </c>
      <c r="J406" s="82">
        <f>5499550-2091018</f>
        <v>3408532</v>
      </c>
      <c r="K406" s="82">
        <v>0</v>
      </c>
      <c r="L406" s="82">
        <f t="shared" si="38"/>
        <v>3408532</v>
      </c>
      <c r="M406" s="89"/>
      <c r="N406" s="89"/>
      <c r="O406" s="89"/>
    </row>
    <row r="407" spans="2:15" ht="24" hidden="1">
      <c r="B407" s="92" t="s">
        <v>1375</v>
      </c>
      <c r="C407" s="80" t="s">
        <v>649</v>
      </c>
      <c r="D407" s="80" t="s">
        <v>640</v>
      </c>
      <c r="E407" s="81" t="s">
        <v>1329</v>
      </c>
      <c r="F407" s="80"/>
      <c r="G407" s="82">
        <f>G408</f>
        <v>0</v>
      </c>
      <c r="H407" s="82">
        <f>H408</f>
        <v>0</v>
      </c>
      <c r="I407" s="82">
        <f>I408</f>
        <v>0</v>
      </c>
      <c r="J407" s="82">
        <f>J408</f>
        <v>0</v>
      </c>
      <c r="K407" s="82">
        <f>K408</f>
        <v>0</v>
      </c>
      <c r="L407" s="82">
        <f t="shared" si="38"/>
        <v>0</v>
      </c>
      <c r="M407" s="89"/>
      <c r="N407" s="89"/>
      <c r="O407" s="89"/>
    </row>
    <row r="408" spans="2:15" ht="24" hidden="1">
      <c r="B408" s="92" t="s">
        <v>769</v>
      </c>
      <c r="C408" s="80" t="s">
        <v>649</v>
      </c>
      <c r="D408" s="80" t="s">
        <v>640</v>
      </c>
      <c r="E408" s="81" t="s">
        <v>1329</v>
      </c>
      <c r="F408" s="80" t="s">
        <v>976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82">
        <f t="shared" si="38"/>
        <v>0</v>
      </c>
      <c r="M408" s="89"/>
      <c r="N408" s="89"/>
      <c r="O408" s="89"/>
    </row>
    <row r="409" spans="2:15" ht="25.5">
      <c r="B409" s="129" t="s">
        <v>1272</v>
      </c>
      <c r="C409" s="80" t="s">
        <v>649</v>
      </c>
      <c r="D409" s="80" t="s">
        <v>640</v>
      </c>
      <c r="E409" s="81" t="s">
        <v>1200</v>
      </c>
      <c r="F409" s="80"/>
      <c r="G409" s="82">
        <f aca="true" t="shared" si="40" ref="G409:K410">G410</f>
        <v>3093557</v>
      </c>
      <c r="H409" s="82">
        <f t="shared" si="40"/>
        <v>0</v>
      </c>
      <c r="I409" s="82">
        <f t="shared" si="40"/>
        <v>3093557</v>
      </c>
      <c r="J409" s="82">
        <f t="shared" si="40"/>
        <v>3093557</v>
      </c>
      <c r="K409" s="82">
        <f t="shared" si="40"/>
        <v>0</v>
      </c>
      <c r="L409" s="82">
        <f t="shared" si="38"/>
        <v>3093557</v>
      </c>
      <c r="M409" s="89"/>
      <c r="N409" s="89"/>
      <c r="O409" s="89"/>
    </row>
    <row r="410" spans="2:15" ht="25.5">
      <c r="B410" s="129" t="s">
        <v>1095</v>
      </c>
      <c r="C410" s="80" t="s">
        <v>649</v>
      </c>
      <c r="D410" s="80" t="s">
        <v>640</v>
      </c>
      <c r="E410" s="81" t="s">
        <v>1201</v>
      </c>
      <c r="F410" s="80"/>
      <c r="G410" s="82">
        <f t="shared" si="40"/>
        <v>3093557</v>
      </c>
      <c r="H410" s="82">
        <f t="shared" si="40"/>
        <v>0</v>
      </c>
      <c r="I410" s="82">
        <f t="shared" si="40"/>
        <v>3093557</v>
      </c>
      <c r="J410" s="82">
        <f t="shared" si="40"/>
        <v>3093557</v>
      </c>
      <c r="K410" s="82">
        <f t="shared" si="40"/>
        <v>0</v>
      </c>
      <c r="L410" s="82">
        <f t="shared" si="38"/>
        <v>3093557</v>
      </c>
      <c r="M410" s="89"/>
      <c r="N410" s="89"/>
      <c r="O410" s="89"/>
    </row>
    <row r="411" spans="2:15" ht="25.5">
      <c r="B411" s="129" t="s">
        <v>769</v>
      </c>
      <c r="C411" s="80" t="s">
        <v>649</v>
      </c>
      <c r="D411" s="80" t="s">
        <v>640</v>
      </c>
      <c r="E411" s="81" t="s">
        <v>1201</v>
      </c>
      <c r="F411" s="80" t="s">
        <v>976</v>
      </c>
      <c r="G411" s="82">
        <v>3093557</v>
      </c>
      <c r="H411" s="82">
        <v>0</v>
      </c>
      <c r="I411" s="82">
        <f>G411+H411</f>
        <v>3093557</v>
      </c>
      <c r="J411" s="82">
        <v>3093557</v>
      </c>
      <c r="K411" s="82">
        <v>0</v>
      </c>
      <c r="L411" s="82">
        <f t="shared" si="38"/>
        <v>3093557</v>
      </c>
      <c r="M411" s="89"/>
      <c r="N411" s="89"/>
      <c r="O411" s="89"/>
    </row>
    <row r="412" spans="2:15" ht="38.25">
      <c r="B412" s="129" t="s">
        <v>1273</v>
      </c>
      <c r="C412" s="80" t="s">
        <v>649</v>
      </c>
      <c r="D412" s="80" t="s">
        <v>640</v>
      </c>
      <c r="E412" s="81" t="s">
        <v>1202</v>
      </c>
      <c r="F412" s="80"/>
      <c r="G412" s="82">
        <f>G413+G414</f>
        <v>2387600</v>
      </c>
      <c r="H412" s="82">
        <f>H413+H414</f>
        <v>0</v>
      </c>
      <c r="I412" s="82">
        <f>I413+I414</f>
        <v>2387600</v>
      </c>
      <c r="J412" s="82">
        <f>J413+J414</f>
        <v>2387600</v>
      </c>
      <c r="K412" s="82">
        <f>K413+K414</f>
        <v>0</v>
      </c>
      <c r="L412" s="82">
        <f t="shared" si="38"/>
        <v>2387600</v>
      </c>
      <c r="M412" s="89"/>
      <c r="N412" s="89"/>
      <c r="O412" s="89"/>
    </row>
    <row r="413" spans="2:15" ht="25.5" hidden="1">
      <c r="B413" s="129" t="s">
        <v>769</v>
      </c>
      <c r="C413" s="80" t="s">
        <v>649</v>
      </c>
      <c r="D413" s="80" t="s">
        <v>640</v>
      </c>
      <c r="E413" s="81" t="s">
        <v>1202</v>
      </c>
      <c r="F413" s="80" t="s">
        <v>976</v>
      </c>
      <c r="G413" s="82">
        <v>0</v>
      </c>
      <c r="H413" s="82">
        <v>0</v>
      </c>
      <c r="I413" s="82">
        <f>G413+H413</f>
        <v>0</v>
      </c>
      <c r="J413" s="82">
        <v>0</v>
      </c>
      <c r="K413" s="82">
        <v>0</v>
      </c>
      <c r="L413" s="82">
        <f t="shared" si="38"/>
        <v>0</v>
      </c>
      <c r="M413" s="89"/>
      <c r="N413" s="89"/>
      <c r="O413" s="89"/>
    </row>
    <row r="414" spans="2:15" ht="12.75">
      <c r="B414" s="92" t="s">
        <v>1478</v>
      </c>
      <c r="C414" s="80" t="s">
        <v>649</v>
      </c>
      <c r="D414" s="80" t="s">
        <v>640</v>
      </c>
      <c r="E414" s="81" t="s">
        <v>1482</v>
      </c>
      <c r="F414" s="80"/>
      <c r="G414" s="82">
        <f>G415</f>
        <v>2387600</v>
      </c>
      <c r="H414" s="82">
        <f>H415</f>
        <v>0</v>
      </c>
      <c r="I414" s="82">
        <f>I415</f>
        <v>2387600</v>
      </c>
      <c r="J414" s="82">
        <f>J415</f>
        <v>2387600</v>
      </c>
      <c r="K414" s="82">
        <f>K415</f>
        <v>0</v>
      </c>
      <c r="L414" s="82">
        <f t="shared" si="38"/>
        <v>2387600</v>
      </c>
      <c r="M414" s="89"/>
      <c r="N414" s="89"/>
      <c r="O414" s="89"/>
    </row>
    <row r="415" spans="2:15" ht="24">
      <c r="B415" s="92" t="s">
        <v>769</v>
      </c>
      <c r="C415" s="80" t="s">
        <v>649</v>
      </c>
      <c r="D415" s="80" t="s">
        <v>640</v>
      </c>
      <c r="E415" s="81" t="s">
        <v>1482</v>
      </c>
      <c r="F415" s="80" t="s">
        <v>976</v>
      </c>
      <c r="G415" s="82">
        <v>2387600</v>
      </c>
      <c r="H415" s="82">
        <v>0</v>
      </c>
      <c r="I415" s="82">
        <f>G415+H415</f>
        <v>2387600</v>
      </c>
      <c r="J415" s="82">
        <v>2387600</v>
      </c>
      <c r="K415" s="82">
        <v>0</v>
      </c>
      <c r="L415" s="82">
        <f t="shared" si="38"/>
        <v>2387600</v>
      </c>
      <c r="M415" s="89"/>
      <c r="N415" s="89"/>
      <c r="O415" s="89"/>
    </row>
    <row r="416" spans="2:15" ht="24" hidden="1">
      <c r="B416" s="92" t="s">
        <v>1351</v>
      </c>
      <c r="C416" s="80" t="s">
        <v>649</v>
      </c>
      <c r="D416" s="80" t="s">
        <v>640</v>
      </c>
      <c r="E416" s="81" t="s">
        <v>1330</v>
      </c>
      <c r="F416" s="80"/>
      <c r="G416" s="82">
        <f>G417</f>
        <v>0</v>
      </c>
      <c r="H416" s="82">
        <f>H417</f>
        <v>0</v>
      </c>
      <c r="I416" s="82">
        <f>I417</f>
        <v>0</v>
      </c>
      <c r="J416" s="82">
        <f>J417</f>
        <v>0</v>
      </c>
      <c r="K416" s="82">
        <f>K417</f>
        <v>0</v>
      </c>
      <c r="L416" s="82">
        <f t="shared" si="38"/>
        <v>0</v>
      </c>
      <c r="M416" s="89"/>
      <c r="N416" s="89"/>
      <c r="O416" s="89"/>
    </row>
    <row r="417" spans="2:15" ht="24" hidden="1">
      <c r="B417" s="92" t="s">
        <v>769</v>
      </c>
      <c r="C417" s="80" t="s">
        <v>649</v>
      </c>
      <c r="D417" s="80" t="s">
        <v>640</v>
      </c>
      <c r="E417" s="81" t="s">
        <v>1330</v>
      </c>
      <c r="F417" s="80" t="s">
        <v>976</v>
      </c>
      <c r="G417" s="82"/>
      <c r="H417" s="82"/>
      <c r="I417" s="82"/>
      <c r="J417" s="82"/>
      <c r="K417" s="82"/>
      <c r="L417" s="82">
        <f t="shared" si="38"/>
        <v>0</v>
      </c>
      <c r="M417" s="89"/>
      <c r="N417" s="89"/>
      <c r="O417" s="89"/>
    </row>
    <row r="418" spans="2:15" ht="36" hidden="1">
      <c r="B418" s="92" t="s">
        <v>1421</v>
      </c>
      <c r="C418" s="80" t="s">
        <v>649</v>
      </c>
      <c r="D418" s="80" t="s">
        <v>640</v>
      </c>
      <c r="E418" s="81" t="s">
        <v>1419</v>
      </c>
      <c r="F418" s="80"/>
      <c r="G418" s="82">
        <f aca="true" t="shared" si="41" ref="G418:K419">G419</f>
        <v>0</v>
      </c>
      <c r="H418" s="82">
        <f t="shared" si="41"/>
        <v>0</v>
      </c>
      <c r="I418" s="82">
        <f t="shared" si="41"/>
        <v>0</v>
      </c>
      <c r="J418" s="82">
        <f t="shared" si="41"/>
        <v>0</v>
      </c>
      <c r="K418" s="82">
        <f t="shared" si="41"/>
        <v>0</v>
      </c>
      <c r="L418" s="82">
        <f t="shared" si="38"/>
        <v>0</v>
      </c>
      <c r="M418" s="89"/>
      <c r="N418" s="89"/>
      <c r="O418" s="89"/>
    </row>
    <row r="419" spans="2:15" ht="24" hidden="1">
      <c r="B419" s="92" t="s">
        <v>1422</v>
      </c>
      <c r="C419" s="80" t="s">
        <v>649</v>
      </c>
      <c r="D419" s="80" t="s">
        <v>640</v>
      </c>
      <c r="E419" s="81" t="s">
        <v>1420</v>
      </c>
      <c r="F419" s="80"/>
      <c r="G419" s="82">
        <f t="shared" si="41"/>
        <v>0</v>
      </c>
      <c r="H419" s="82">
        <f t="shared" si="41"/>
        <v>0</v>
      </c>
      <c r="I419" s="82">
        <f t="shared" si="41"/>
        <v>0</v>
      </c>
      <c r="J419" s="82">
        <f t="shared" si="41"/>
        <v>0</v>
      </c>
      <c r="K419" s="82">
        <f t="shared" si="41"/>
        <v>0</v>
      </c>
      <c r="L419" s="82">
        <f t="shared" si="38"/>
        <v>0</v>
      </c>
      <c r="M419" s="89"/>
      <c r="N419" s="89"/>
      <c r="O419" s="89"/>
    </row>
    <row r="420" spans="2:15" ht="24" hidden="1">
      <c r="B420" s="92" t="s">
        <v>769</v>
      </c>
      <c r="C420" s="80" t="s">
        <v>649</v>
      </c>
      <c r="D420" s="80" t="s">
        <v>640</v>
      </c>
      <c r="E420" s="81" t="s">
        <v>1420</v>
      </c>
      <c r="F420" s="80" t="s">
        <v>976</v>
      </c>
      <c r="G420" s="82">
        <v>0</v>
      </c>
      <c r="H420" s="82">
        <v>0</v>
      </c>
      <c r="I420" s="82">
        <f>G420+H420</f>
        <v>0</v>
      </c>
      <c r="J420" s="82">
        <v>0</v>
      </c>
      <c r="K420" s="82">
        <v>0</v>
      </c>
      <c r="L420" s="82">
        <f t="shared" si="38"/>
        <v>0</v>
      </c>
      <c r="M420" s="89"/>
      <c r="N420" s="89"/>
      <c r="O420" s="89"/>
    </row>
    <row r="421" spans="2:15" ht="24">
      <c r="B421" s="92" t="s">
        <v>1483</v>
      </c>
      <c r="C421" s="80" t="s">
        <v>649</v>
      </c>
      <c r="D421" s="80" t="s">
        <v>640</v>
      </c>
      <c r="E421" s="81" t="s">
        <v>1484</v>
      </c>
      <c r="F421" s="80"/>
      <c r="G421" s="82">
        <f aca="true" t="shared" si="42" ref="G421:K423">G422</f>
        <v>0</v>
      </c>
      <c r="H421" s="82">
        <f t="shared" si="42"/>
        <v>0</v>
      </c>
      <c r="I421" s="82">
        <f t="shared" si="42"/>
        <v>0</v>
      </c>
      <c r="J421" s="82">
        <f t="shared" si="42"/>
        <v>34180700</v>
      </c>
      <c r="K421" s="82">
        <f t="shared" si="42"/>
        <v>0</v>
      </c>
      <c r="L421" s="82">
        <f t="shared" si="38"/>
        <v>34180700</v>
      </c>
      <c r="M421" s="89"/>
      <c r="N421" s="89"/>
      <c r="O421" s="89"/>
    </row>
    <row r="422" spans="2:15" ht="12.75">
      <c r="B422" s="92" t="s">
        <v>1485</v>
      </c>
      <c r="C422" s="80" t="s">
        <v>649</v>
      </c>
      <c r="D422" s="80" t="s">
        <v>640</v>
      </c>
      <c r="E422" s="81" t="s">
        <v>1486</v>
      </c>
      <c r="F422" s="80"/>
      <c r="G422" s="82">
        <f t="shared" si="42"/>
        <v>0</v>
      </c>
      <c r="H422" s="82">
        <f t="shared" si="42"/>
        <v>0</v>
      </c>
      <c r="I422" s="82">
        <f t="shared" si="42"/>
        <v>0</v>
      </c>
      <c r="J422" s="82">
        <f t="shared" si="42"/>
        <v>34180700</v>
      </c>
      <c r="K422" s="82">
        <f t="shared" si="42"/>
        <v>0</v>
      </c>
      <c r="L422" s="82">
        <f t="shared" si="38"/>
        <v>34180700</v>
      </c>
      <c r="M422" s="89"/>
      <c r="N422" s="89"/>
      <c r="O422" s="89"/>
    </row>
    <row r="423" spans="2:15" ht="36">
      <c r="B423" s="92" t="s">
        <v>1487</v>
      </c>
      <c r="C423" s="80" t="s">
        <v>649</v>
      </c>
      <c r="D423" s="80" t="s">
        <v>640</v>
      </c>
      <c r="E423" s="81" t="s">
        <v>1488</v>
      </c>
      <c r="F423" s="80"/>
      <c r="G423" s="82">
        <f t="shared" si="42"/>
        <v>0</v>
      </c>
      <c r="H423" s="82">
        <f t="shared" si="42"/>
        <v>0</v>
      </c>
      <c r="I423" s="82">
        <f t="shared" si="42"/>
        <v>0</v>
      </c>
      <c r="J423" s="82">
        <f t="shared" si="42"/>
        <v>34180700</v>
      </c>
      <c r="K423" s="82">
        <f t="shared" si="42"/>
        <v>0</v>
      </c>
      <c r="L423" s="82">
        <f t="shared" si="38"/>
        <v>34180700</v>
      </c>
      <c r="M423" s="89"/>
      <c r="N423" s="89"/>
      <c r="O423" s="89"/>
    </row>
    <row r="424" spans="2:15" ht="24">
      <c r="B424" s="92" t="s">
        <v>769</v>
      </c>
      <c r="C424" s="80" t="s">
        <v>649</v>
      </c>
      <c r="D424" s="80" t="s">
        <v>640</v>
      </c>
      <c r="E424" s="81" t="s">
        <v>1488</v>
      </c>
      <c r="F424" s="80" t="s">
        <v>976</v>
      </c>
      <c r="G424" s="82">
        <v>0</v>
      </c>
      <c r="H424" s="82">
        <v>0</v>
      </c>
      <c r="I424" s="82">
        <f>G424+H424</f>
        <v>0</v>
      </c>
      <c r="J424" s="82">
        <v>34180700</v>
      </c>
      <c r="K424" s="82">
        <v>0</v>
      </c>
      <c r="L424" s="82">
        <f t="shared" si="38"/>
        <v>34180700</v>
      </c>
      <c r="M424" s="89"/>
      <c r="N424" s="89"/>
      <c r="O424" s="89"/>
    </row>
    <row r="425" spans="2:15" ht="36">
      <c r="B425" s="92" t="s">
        <v>1274</v>
      </c>
      <c r="C425" s="80" t="s">
        <v>649</v>
      </c>
      <c r="D425" s="80" t="s">
        <v>640</v>
      </c>
      <c r="E425" s="81" t="s">
        <v>1222</v>
      </c>
      <c r="F425" s="80"/>
      <c r="G425" s="82">
        <f>G426</f>
        <v>7683986</v>
      </c>
      <c r="H425" s="82">
        <f>H426</f>
        <v>0</v>
      </c>
      <c r="I425" s="82">
        <f>I426</f>
        <v>7683986</v>
      </c>
      <c r="J425" s="82">
        <f>J426</f>
        <v>7683986</v>
      </c>
      <c r="K425" s="82">
        <f>K426</f>
        <v>0</v>
      </c>
      <c r="L425" s="82">
        <f t="shared" si="38"/>
        <v>7683986</v>
      </c>
      <c r="M425" s="89"/>
      <c r="N425" s="89"/>
      <c r="O425" s="89"/>
    </row>
    <row r="426" spans="2:15" ht="12.75">
      <c r="B426" s="92" t="s">
        <v>1352</v>
      </c>
      <c r="C426" s="80" t="s">
        <v>649</v>
      </c>
      <c r="D426" s="80" t="s">
        <v>640</v>
      </c>
      <c r="E426" s="81" t="s">
        <v>1310</v>
      </c>
      <c r="F426" s="80"/>
      <c r="G426" s="82">
        <f>G427+G431</f>
        <v>7683986</v>
      </c>
      <c r="H426" s="82">
        <f>H427+H431</f>
        <v>0</v>
      </c>
      <c r="I426" s="82">
        <f>I427+I431</f>
        <v>7683986</v>
      </c>
      <c r="J426" s="82">
        <f>J427+J431</f>
        <v>7683986</v>
      </c>
      <c r="K426" s="82">
        <f>K427+K431</f>
        <v>0</v>
      </c>
      <c r="L426" s="82">
        <f t="shared" si="38"/>
        <v>7683986</v>
      </c>
      <c r="M426" s="89"/>
      <c r="N426" s="89"/>
      <c r="O426" s="89"/>
    </row>
    <row r="427" spans="2:15" ht="28.5" customHeight="1">
      <c r="B427" s="92" t="s">
        <v>1353</v>
      </c>
      <c r="C427" s="80" t="s">
        <v>649</v>
      </c>
      <c r="D427" s="80" t="s">
        <v>640</v>
      </c>
      <c r="E427" s="81" t="s">
        <v>1331</v>
      </c>
      <c r="F427" s="80"/>
      <c r="G427" s="82">
        <f>G428+G429</f>
        <v>7683986</v>
      </c>
      <c r="H427" s="82">
        <f>H428+H429</f>
        <v>0</v>
      </c>
      <c r="I427" s="82">
        <f>I428+I429</f>
        <v>7683986</v>
      </c>
      <c r="J427" s="82">
        <f>J428+J429</f>
        <v>7683986</v>
      </c>
      <c r="K427" s="82">
        <f>K428+K429</f>
        <v>0</v>
      </c>
      <c r="L427" s="82">
        <f t="shared" si="38"/>
        <v>7683986</v>
      </c>
      <c r="M427" s="89"/>
      <c r="N427" s="89"/>
      <c r="O427" s="89"/>
    </row>
    <row r="428" spans="2:15" ht="24" hidden="1">
      <c r="B428" s="92" t="s">
        <v>769</v>
      </c>
      <c r="C428" s="80" t="s">
        <v>649</v>
      </c>
      <c r="D428" s="80" t="s">
        <v>640</v>
      </c>
      <c r="E428" s="81" t="s">
        <v>1331</v>
      </c>
      <c r="F428" s="80" t="s">
        <v>976</v>
      </c>
      <c r="G428" s="82">
        <v>0</v>
      </c>
      <c r="H428" s="82">
        <v>0</v>
      </c>
      <c r="I428" s="82">
        <f>G428+H428</f>
        <v>0</v>
      </c>
      <c r="J428" s="82">
        <v>0</v>
      </c>
      <c r="K428" s="82">
        <v>0</v>
      </c>
      <c r="L428" s="82">
        <f t="shared" si="38"/>
        <v>0</v>
      </c>
      <c r="M428" s="89"/>
      <c r="N428" s="89"/>
      <c r="O428" s="89"/>
    </row>
    <row r="429" spans="2:15" ht="12.75">
      <c r="B429" s="92" t="s">
        <v>1478</v>
      </c>
      <c r="C429" s="80" t="s">
        <v>649</v>
      </c>
      <c r="D429" s="80" t="s">
        <v>640</v>
      </c>
      <c r="E429" s="81" t="s">
        <v>1489</v>
      </c>
      <c r="F429" s="80"/>
      <c r="G429" s="82">
        <f>G430</f>
        <v>7683986</v>
      </c>
      <c r="H429" s="82">
        <f>H430</f>
        <v>0</v>
      </c>
      <c r="I429" s="82">
        <f>I430</f>
        <v>7683986</v>
      </c>
      <c r="J429" s="82">
        <f>J430</f>
        <v>7683986</v>
      </c>
      <c r="K429" s="82">
        <f>K430</f>
        <v>0</v>
      </c>
      <c r="L429" s="82">
        <f t="shared" si="38"/>
        <v>7683986</v>
      </c>
      <c r="M429" s="89"/>
      <c r="N429" s="89"/>
      <c r="O429" s="89"/>
    </row>
    <row r="430" spans="2:15" ht="24">
      <c r="B430" s="92" t="s">
        <v>769</v>
      </c>
      <c r="C430" s="80" t="s">
        <v>649</v>
      </c>
      <c r="D430" s="80" t="s">
        <v>640</v>
      </c>
      <c r="E430" s="81" t="s">
        <v>1489</v>
      </c>
      <c r="F430" s="80" t="s">
        <v>976</v>
      </c>
      <c r="G430" s="82">
        <f>9157040-1473054</f>
        <v>7683986</v>
      </c>
      <c r="H430" s="82">
        <v>0</v>
      </c>
      <c r="I430" s="82">
        <f>G430+H430</f>
        <v>7683986</v>
      </c>
      <c r="J430" s="82">
        <f>9157040-1473054</f>
        <v>7683986</v>
      </c>
      <c r="K430" s="82">
        <v>0</v>
      </c>
      <c r="L430" s="82">
        <f t="shared" si="38"/>
        <v>7683986</v>
      </c>
      <c r="M430" s="89"/>
      <c r="N430" s="89"/>
      <c r="O430" s="89"/>
    </row>
    <row r="431" spans="2:15" ht="24" hidden="1">
      <c r="B431" s="92" t="s">
        <v>1375</v>
      </c>
      <c r="C431" s="80" t="s">
        <v>649</v>
      </c>
      <c r="D431" s="80" t="s">
        <v>640</v>
      </c>
      <c r="E431" s="81" t="s">
        <v>1332</v>
      </c>
      <c r="F431" s="80"/>
      <c r="G431" s="82">
        <f>G432</f>
        <v>0</v>
      </c>
      <c r="H431" s="82">
        <f>H432</f>
        <v>0</v>
      </c>
      <c r="I431" s="82">
        <f>I432</f>
        <v>0</v>
      </c>
      <c r="J431" s="82">
        <f>J432</f>
        <v>0</v>
      </c>
      <c r="K431" s="82">
        <f>K432</f>
        <v>0</v>
      </c>
      <c r="L431" s="82">
        <f t="shared" si="38"/>
        <v>0</v>
      </c>
      <c r="M431" s="89"/>
      <c r="N431" s="89"/>
      <c r="O431" s="89"/>
    </row>
    <row r="432" spans="2:15" ht="24" hidden="1">
      <c r="B432" s="92" t="s">
        <v>769</v>
      </c>
      <c r="C432" s="80" t="s">
        <v>649</v>
      </c>
      <c r="D432" s="80" t="s">
        <v>640</v>
      </c>
      <c r="E432" s="81" t="s">
        <v>1332</v>
      </c>
      <c r="F432" s="80" t="s">
        <v>976</v>
      </c>
      <c r="G432" s="82"/>
      <c r="H432" s="82"/>
      <c r="I432" s="82"/>
      <c r="J432" s="82"/>
      <c r="K432" s="82"/>
      <c r="L432" s="82">
        <f t="shared" si="38"/>
        <v>0</v>
      </c>
      <c r="M432" s="89"/>
      <c r="N432" s="89"/>
      <c r="O432" s="89"/>
    </row>
    <row r="433" spans="2:15" ht="25.5" hidden="1">
      <c r="B433" s="129" t="s">
        <v>94</v>
      </c>
      <c r="C433" s="80" t="s">
        <v>649</v>
      </c>
      <c r="D433" s="81" t="s">
        <v>647</v>
      </c>
      <c r="E433" s="81"/>
      <c r="F433" s="80"/>
      <c r="G433" s="82">
        <f>G434+G437</f>
        <v>0</v>
      </c>
      <c r="H433" s="82">
        <f>H434+H437</f>
        <v>0</v>
      </c>
      <c r="I433" s="82">
        <f>I434+I437</f>
        <v>0</v>
      </c>
      <c r="J433" s="82">
        <f>J434+J437</f>
        <v>0</v>
      </c>
      <c r="K433" s="82">
        <f>K434+K437</f>
        <v>0</v>
      </c>
      <c r="L433" s="82">
        <f t="shared" si="38"/>
        <v>0</v>
      </c>
      <c r="M433" s="89"/>
      <c r="N433" s="89"/>
      <c r="O433" s="89"/>
    </row>
    <row r="434" spans="2:15" ht="25.5" hidden="1">
      <c r="B434" s="129" t="s">
        <v>854</v>
      </c>
      <c r="C434" s="80" t="s">
        <v>649</v>
      </c>
      <c r="D434" s="81" t="s">
        <v>647</v>
      </c>
      <c r="E434" s="81" t="s">
        <v>759</v>
      </c>
      <c r="F434" s="80"/>
      <c r="G434" s="82">
        <f aca="true" t="shared" si="43" ref="G434:K435">G435</f>
        <v>0</v>
      </c>
      <c r="H434" s="82">
        <f t="shared" si="43"/>
        <v>0</v>
      </c>
      <c r="I434" s="82">
        <f t="shared" si="43"/>
        <v>0</v>
      </c>
      <c r="J434" s="82">
        <f t="shared" si="43"/>
        <v>0</v>
      </c>
      <c r="K434" s="82">
        <f t="shared" si="43"/>
        <v>0</v>
      </c>
      <c r="L434" s="82">
        <f t="shared" si="38"/>
        <v>0</v>
      </c>
      <c r="M434" s="89"/>
      <c r="N434" s="89"/>
      <c r="O434" s="89"/>
    </row>
    <row r="435" spans="2:15" ht="25.5" hidden="1">
      <c r="B435" s="129" t="s">
        <v>855</v>
      </c>
      <c r="C435" s="80" t="s">
        <v>649</v>
      </c>
      <c r="D435" s="81" t="s">
        <v>647</v>
      </c>
      <c r="E435" s="81" t="s">
        <v>716</v>
      </c>
      <c r="F435" s="80"/>
      <c r="G435" s="82">
        <f t="shared" si="43"/>
        <v>0</v>
      </c>
      <c r="H435" s="82">
        <f t="shared" si="43"/>
        <v>0</v>
      </c>
      <c r="I435" s="82">
        <f t="shared" si="43"/>
        <v>0</v>
      </c>
      <c r="J435" s="82">
        <f t="shared" si="43"/>
        <v>0</v>
      </c>
      <c r="K435" s="82">
        <f t="shared" si="43"/>
        <v>0</v>
      </c>
      <c r="L435" s="82">
        <f t="shared" si="38"/>
        <v>0</v>
      </c>
      <c r="M435" s="89"/>
      <c r="N435" s="89"/>
      <c r="O435" s="89"/>
    </row>
    <row r="436" spans="2:15" ht="25.5" hidden="1">
      <c r="B436" s="129" t="s">
        <v>769</v>
      </c>
      <c r="C436" s="80" t="s">
        <v>649</v>
      </c>
      <c r="D436" s="81" t="s">
        <v>647</v>
      </c>
      <c r="E436" s="81" t="s">
        <v>716</v>
      </c>
      <c r="F436" s="80">
        <v>600</v>
      </c>
      <c r="G436" s="82">
        <v>0</v>
      </c>
      <c r="H436" s="82">
        <v>0</v>
      </c>
      <c r="I436" s="82">
        <v>0</v>
      </c>
      <c r="J436" s="82"/>
      <c r="K436" s="82"/>
      <c r="L436" s="82">
        <f t="shared" si="38"/>
        <v>0</v>
      </c>
      <c r="M436" s="89"/>
      <c r="N436" s="89"/>
      <c r="O436" s="89"/>
    </row>
    <row r="437" spans="2:15" ht="25.5" hidden="1">
      <c r="B437" s="129" t="s">
        <v>859</v>
      </c>
      <c r="C437" s="80" t="s">
        <v>649</v>
      </c>
      <c r="D437" s="81" t="s">
        <v>647</v>
      </c>
      <c r="E437" s="81" t="s">
        <v>761</v>
      </c>
      <c r="F437" s="80"/>
      <c r="G437" s="82">
        <f aca="true" t="shared" si="44" ref="G437:K438">G438</f>
        <v>0</v>
      </c>
      <c r="H437" s="82">
        <f t="shared" si="44"/>
        <v>0</v>
      </c>
      <c r="I437" s="82">
        <f t="shared" si="44"/>
        <v>0</v>
      </c>
      <c r="J437" s="82">
        <f t="shared" si="44"/>
        <v>0</v>
      </c>
      <c r="K437" s="82">
        <f t="shared" si="44"/>
        <v>0</v>
      </c>
      <c r="L437" s="82">
        <f aca="true" t="shared" si="45" ref="L437:L486">J437+K437</f>
        <v>0</v>
      </c>
      <c r="M437" s="89"/>
      <c r="N437" s="89"/>
      <c r="O437" s="89"/>
    </row>
    <row r="438" spans="2:15" ht="25.5" hidden="1">
      <c r="B438" s="129" t="s">
        <v>867</v>
      </c>
      <c r="C438" s="80" t="s">
        <v>649</v>
      </c>
      <c r="D438" s="81" t="s">
        <v>647</v>
      </c>
      <c r="E438" s="81" t="s">
        <v>804</v>
      </c>
      <c r="F438" s="80"/>
      <c r="G438" s="82">
        <f t="shared" si="44"/>
        <v>0</v>
      </c>
      <c r="H438" s="82">
        <f t="shared" si="44"/>
        <v>0</v>
      </c>
      <c r="I438" s="82">
        <f t="shared" si="44"/>
        <v>0</v>
      </c>
      <c r="J438" s="82">
        <f t="shared" si="44"/>
        <v>0</v>
      </c>
      <c r="K438" s="82">
        <f t="shared" si="44"/>
        <v>0</v>
      </c>
      <c r="L438" s="82">
        <f t="shared" si="45"/>
        <v>0</v>
      </c>
      <c r="M438" s="89"/>
      <c r="N438" s="89"/>
      <c r="O438" s="89"/>
    </row>
    <row r="439" spans="2:15" ht="25.5" hidden="1">
      <c r="B439" s="129" t="s">
        <v>769</v>
      </c>
      <c r="C439" s="80" t="s">
        <v>649</v>
      </c>
      <c r="D439" s="81" t="s">
        <v>647</v>
      </c>
      <c r="E439" s="81" t="s">
        <v>804</v>
      </c>
      <c r="F439" s="80">
        <v>600</v>
      </c>
      <c r="G439" s="82">
        <v>0</v>
      </c>
      <c r="H439" s="82">
        <v>0</v>
      </c>
      <c r="I439" s="82">
        <v>0</v>
      </c>
      <c r="J439" s="82"/>
      <c r="K439" s="82"/>
      <c r="L439" s="82">
        <f t="shared" si="45"/>
        <v>0</v>
      </c>
      <c r="M439" s="89"/>
      <c r="N439" s="89"/>
      <c r="O439" s="89"/>
    </row>
    <row r="440" spans="2:15" ht="12.75">
      <c r="B440" s="129" t="s">
        <v>551</v>
      </c>
      <c r="C440" s="80" t="s">
        <v>649</v>
      </c>
      <c r="D440" s="81" t="s">
        <v>649</v>
      </c>
      <c r="E440" s="81"/>
      <c r="F440" s="80"/>
      <c r="G440" s="82">
        <f>G445+G446</f>
        <v>1522800</v>
      </c>
      <c r="H440" s="82">
        <f>H445+H446</f>
        <v>0</v>
      </c>
      <c r="I440" s="82">
        <f>I445+I446</f>
        <v>1522800</v>
      </c>
      <c r="J440" s="82">
        <f>J445+J446</f>
        <v>1522800</v>
      </c>
      <c r="K440" s="82">
        <f>K445+K446</f>
        <v>0</v>
      </c>
      <c r="L440" s="82">
        <f t="shared" si="45"/>
        <v>1522800</v>
      </c>
      <c r="M440" s="89"/>
      <c r="N440" s="89"/>
      <c r="O440" s="89"/>
    </row>
    <row r="441" spans="2:15" ht="38.25">
      <c r="B441" s="129" t="s">
        <v>1274</v>
      </c>
      <c r="C441" s="80" t="s">
        <v>649</v>
      </c>
      <c r="D441" s="81" t="s">
        <v>649</v>
      </c>
      <c r="E441" s="81" t="s">
        <v>1222</v>
      </c>
      <c r="F441" s="80"/>
      <c r="G441" s="82">
        <f aca="true" t="shared" si="46" ref="G441:K443">G442</f>
        <v>1522800</v>
      </c>
      <c r="H441" s="82">
        <f t="shared" si="46"/>
        <v>0</v>
      </c>
      <c r="I441" s="82">
        <f t="shared" si="46"/>
        <v>1522800</v>
      </c>
      <c r="J441" s="82">
        <f t="shared" si="46"/>
        <v>1522800</v>
      </c>
      <c r="K441" s="82">
        <f t="shared" si="46"/>
        <v>0</v>
      </c>
      <c r="L441" s="82">
        <f t="shared" si="45"/>
        <v>1522800</v>
      </c>
      <c r="M441" s="89"/>
      <c r="N441" s="89"/>
      <c r="O441" s="89"/>
    </row>
    <row r="442" spans="2:15" ht="12.75">
      <c r="B442" s="129" t="s">
        <v>1275</v>
      </c>
      <c r="C442" s="80" t="s">
        <v>649</v>
      </c>
      <c r="D442" s="81" t="s">
        <v>649</v>
      </c>
      <c r="E442" s="81" t="s">
        <v>1221</v>
      </c>
      <c r="F442" s="80"/>
      <c r="G442" s="82">
        <f t="shared" si="46"/>
        <v>1522800</v>
      </c>
      <c r="H442" s="82">
        <f t="shared" si="46"/>
        <v>0</v>
      </c>
      <c r="I442" s="82">
        <f t="shared" si="46"/>
        <v>1522800</v>
      </c>
      <c r="J442" s="82">
        <f t="shared" si="46"/>
        <v>1522800</v>
      </c>
      <c r="K442" s="82">
        <f t="shared" si="46"/>
        <v>0</v>
      </c>
      <c r="L442" s="82">
        <f t="shared" si="45"/>
        <v>1522800</v>
      </c>
      <c r="M442" s="89"/>
      <c r="N442" s="89"/>
      <c r="O442" s="89"/>
    </row>
    <row r="443" spans="2:15" ht="25.5">
      <c r="B443" s="129" t="s">
        <v>1276</v>
      </c>
      <c r="C443" s="80" t="s">
        <v>649</v>
      </c>
      <c r="D443" s="81" t="s">
        <v>649</v>
      </c>
      <c r="E443" s="81" t="s">
        <v>1220</v>
      </c>
      <c r="F443" s="80"/>
      <c r="G443" s="82">
        <f t="shared" si="46"/>
        <v>1522800</v>
      </c>
      <c r="H443" s="82">
        <f t="shared" si="46"/>
        <v>0</v>
      </c>
      <c r="I443" s="82">
        <f t="shared" si="46"/>
        <v>1522800</v>
      </c>
      <c r="J443" s="82">
        <f t="shared" si="46"/>
        <v>1522800</v>
      </c>
      <c r="K443" s="82">
        <f t="shared" si="46"/>
        <v>0</v>
      </c>
      <c r="L443" s="82">
        <f t="shared" si="45"/>
        <v>1522800</v>
      </c>
      <c r="M443" s="89"/>
      <c r="N443" s="89"/>
      <c r="O443" s="89"/>
    </row>
    <row r="444" spans="2:15" ht="25.5">
      <c r="B444" s="129" t="s">
        <v>1277</v>
      </c>
      <c r="C444" s="80" t="s">
        <v>649</v>
      </c>
      <c r="D444" s="81" t="s">
        <v>649</v>
      </c>
      <c r="E444" s="81" t="s">
        <v>1219</v>
      </c>
      <c r="F444" s="80"/>
      <c r="G444" s="82">
        <f>G445+G446</f>
        <v>1522800</v>
      </c>
      <c r="H444" s="82">
        <f>H445+H446</f>
        <v>0</v>
      </c>
      <c r="I444" s="82">
        <f>I445+I446</f>
        <v>1522800</v>
      </c>
      <c r="J444" s="82">
        <f>J445+J446</f>
        <v>1522800</v>
      </c>
      <c r="K444" s="82">
        <f>K445+K446</f>
        <v>0</v>
      </c>
      <c r="L444" s="82">
        <f t="shared" si="45"/>
        <v>1522800</v>
      </c>
      <c r="M444" s="89"/>
      <c r="N444" s="89"/>
      <c r="O444" s="89"/>
    </row>
    <row r="445" spans="2:15" ht="22.5">
      <c r="B445" s="129" t="s">
        <v>773</v>
      </c>
      <c r="C445" s="80" t="s">
        <v>649</v>
      </c>
      <c r="D445" s="81" t="s">
        <v>649</v>
      </c>
      <c r="E445" s="81" t="s">
        <v>1219</v>
      </c>
      <c r="F445" s="80" t="s">
        <v>1002</v>
      </c>
      <c r="G445" s="82">
        <v>893600</v>
      </c>
      <c r="H445" s="82">
        <v>0</v>
      </c>
      <c r="I445" s="82">
        <f>G445+H445</f>
        <v>893600</v>
      </c>
      <c r="J445" s="82">
        <v>893600</v>
      </c>
      <c r="K445" s="82">
        <v>0</v>
      </c>
      <c r="L445" s="82">
        <f t="shared" si="45"/>
        <v>893600</v>
      </c>
      <c r="M445" s="89"/>
      <c r="N445" s="89"/>
      <c r="O445" s="89"/>
    </row>
    <row r="446" spans="2:15" ht="25.5">
      <c r="B446" s="129" t="s">
        <v>769</v>
      </c>
      <c r="C446" s="80" t="s">
        <v>649</v>
      </c>
      <c r="D446" s="81" t="s">
        <v>649</v>
      </c>
      <c r="E446" s="81" t="s">
        <v>1219</v>
      </c>
      <c r="F446" s="80" t="s">
        <v>976</v>
      </c>
      <c r="G446" s="82">
        <v>629200</v>
      </c>
      <c r="H446" s="82">
        <v>0</v>
      </c>
      <c r="I446" s="82">
        <f>G446+H446</f>
        <v>629200</v>
      </c>
      <c r="J446" s="82">
        <v>629200</v>
      </c>
      <c r="K446" s="82">
        <v>0</v>
      </c>
      <c r="L446" s="82">
        <f t="shared" si="45"/>
        <v>629200</v>
      </c>
      <c r="M446" s="89"/>
      <c r="N446" s="89"/>
      <c r="O446" s="89"/>
    </row>
    <row r="447" spans="2:15" ht="12.75">
      <c r="B447" s="129" t="s">
        <v>553</v>
      </c>
      <c r="C447" s="80" t="s">
        <v>649</v>
      </c>
      <c r="D447" s="81" t="s">
        <v>645</v>
      </c>
      <c r="E447" s="81"/>
      <c r="F447" s="80"/>
      <c r="G447" s="82">
        <f>G451+G456+G448+G459</f>
        <v>20482014</v>
      </c>
      <c r="H447" s="82">
        <f>H451+H456+H448+H459</f>
        <v>0</v>
      </c>
      <c r="I447" s="82">
        <f>I451+I456+I448+I459</f>
        <v>20482014</v>
      </c>
      <c r="J447" s="82">
        <f>J451+J456+J448+J459</f>
        <v>20256427</v>
      </c>
      <c r="K447" s="82">
        <f>K451+K456+K448+K459</f>
        <v>0</v>
      </c>
      <c r="L447" s="82">
        <f t="shared" si="45"/>
        <v>20256427</v>
      </c>
      <c r="M447" s="89"/>
      <c r="N447" s="89"/>
      <c r="O447" s="89"/>
    </row>
    <row r="448" spans="2:15" ht="38.25" hidden="1">
      <c r="B448" s="129" t="s">
        <v>868</v>
      </c>
      <c r="C448" s="80" t="s">
        <v>649</v>
      </c>
      <c r="D448" s="81" t="s">
        <v>645</v>
      </c>
      <c r="E448" s="81" t="s">
        <v>738</v>
      </c>
      <c r="F448" s="80"/>
      <c r="G448" s="82">
        <f aca="true" t="shared" si="47" ref="G448:K449">G449</f>
        <v>0</v>
      </c>
      <c r="H448" s="82">
        <f t="shared" si="47"/>
        <v>0</v>
      </c>
      <c r="I448" s="82">
        <f t="shared" si="47"/>
        <v>0</v>
      </c>
      <c r="J448" s="82">
        <f t="shared" si="47"/>
        <v>0</v>
      </c>
      <c r="K448" s="82">
        <f t="shared" si="47"/>
        <v>0</v>
      </c>
      <c r="L448" s="82">
        <f t="shared" si="45"/>
        <v>0</v>
      </c>
      <c r="M448" s="89"/>
      <c r="N448" s="89"/>
      <c r="O448" s="89"/>
    </row>
    <row r="449" spans="2:15" ht="25.5" hidden="1">
      <c r="B449" s="129" t="s">
        <v>985</v>
      </c>
      <c r="C449" s="80" t="s">
        <v>649</v>
      </c>
      <c r="D449" s="81" t="s">
        <v>645</v>
      </c>
      <c r="E449" s="81" t="s">
        <v>981</v>
      </c>
      <c r="F449" s="80"/>
      <c r="G449" s="82">
        <f t="shared" si="47"/>
        <v>0</v>
      </c>
      <c r="H449" s="82">
        <f t="shared" si="47"/>
        <v>0</v>
      </c>
      <c r="I449" s="82">
        <f t="shared" si="47"/>
        <v>0</v>
      </c>
      <c r="J449" s="82">
        <f t="shared" si="47"/>
        <v>0</v>
      </c>
      <c r="K449" s="82">
        <f t="shared" si="47"/>
        <v>0</v>
      </c>
      <c r="L449" s="82">
        <f t="shared" si="45"/>
        <v>0</v>
      </c>
      <c r="M449" s="89"/>
      <c r="N449" s="89"/>
      <c r="O449" s="89"/>
    </row>
    <row r="450" spans="2:15" ht="25.5" hidden="1">
      <c r="B450" s="129" t="s">
        <v>768</v>
      </c>
      <c r="C450" s="80" t="s">
        <v>649</v>
      </c>
      <c r="D450" s="81" t="s">
        <v>645</v>
      </c>
      <c r="E450" s="81" t="s">
        <v>981</v>
      </c>
      <c r="F450" s="80">
        <v>200</v>
      </c>
      <c r="G450" s="82">
        <v>0</v>
      </c>
      <c r="H450" s="82">
        <v>0</v>
      </c>
      <c r="I450" s="82">
        <v>0</v>
      </c>
      <c r="J450" s="82"/>
      <c r="K450" s="82"/>
      <c r="L450" s="82">
        <f t="shared" si="45"/>
        <v>0</v>
      </c>
      <c r="M450" s="89"/>
      <c r="N450" s="89"/>
      <c r="O450" s="89"/>
    </row>
    <row r="451" spans="2:15" ht="51" hidden="1">
      <c r="B451" s="129" t="s">
        <v>878</v>
      </c>
      <c r="C451" s="80" t="s">
        <v>649</v>
      </c>
      <c r="D451" s="81" t="s">
        <v>645</v>
      </c>
      <c r="E451" s="81" t="s">
        <v>762</v>
      </c>
      <c r="F451" s="80"/>
      <c r="G451" s="82">
        <f>G452+G454</f>
        <v>0</v>
      </c>
      <c r="H451" s="82">
        <f>H452+H454</f>
        <v>0</v>
      </c>
      <c r="I451" s="82">
        <f>I452+I454</f>
        <v>0</v>
      </c>
      <c r="J451" s="82">
        <f>J452+J454</f>
        <v>0</v>
      </c>
      <c r="K451" s="82">
        <f>K452+K454</f>
        <v>0</v>
      </c>
      <c r="L451" s="82">
        <f t="shared" si="45"/>
        <v>0</v>
      </c>
      <c r="M451" s="89"/>
      <c r="N451" s="89"/>
      <c r="O451" s="89"/>
    </row>
    <row r="452" spans="2:15" ht="12.75" hidden="1">
      <c r="B452" s="129" t="s">
        <v>879</v>
      </c>
      <c r="C452" s="80" t="s">
        <v>649</v>
      </c>
      <c r="D452" s="81" t="s">
        <v>645</v>
      </c>
      <c r="E452" s="81" t="s">
        <v>724</v>
      </c>
      <c r="F452" s="80"/>
      <c r="G452" s="82">
        <f>G453</f>
        <v>0</v>
      </c>
      <c r="H452" s="82">
        <f>H453</f>
        <v>0</v>
      </c>
      <c r="I452" s="82">
        <f>I453</f>
        <v>0</v>
      </c>
      <c r="J452" s="82">
        <f>J453</f>
        <v>0</v>
      </c>
      <c r="K452" s="82">
        <f>K453</f>
        <v>0</v>
      </c>
      <c r="L452" s="82">
        <f t="shared" si="45"/>
        <v>0</v>
      </c>
      <c r="M452" s="89"/>
      <c r="N452" s="89"/>
      <c r="O452" s="89"/>
    </row>
    <row r="453" spans="2:15" ht="25.5" hidden="1">
      <c r="B453" s="129" t="s">
        <v>768</v>
      </c>
      <c r="C453" s="80" t="s">
        <v>649</v>
      </c>
      <c r="D453" s="81" t="s">
        <v>645</v>
      </c>
      <c r="E453" s="81" t="s">
        <v>724</v>
      </c>
      <c r="F453" s="80">
        <v>200</v>
      </c>
      <c r="G453" s="82">
        <v>0</v>
      </c>
      <c r="H453" s="82">
        <v>0</v>
      </c>
      <c r="I453" s="82">
        <v>0</v>
      </c>
      <c r="J453" s="82"/>
      <c r="K453" s="82"/>
      <c r="L453" s="82">
        <f t="shared" si="45"/>
        <v>0</v>
      </c>
      <c r="M453" s="89"/>
      <c r="N453" s="89"/>
      <c r="O453" s="89"/>
    </row>
    <row r="454" spans="2:15" ht="25.5" hidden="1">
      <c r="B454" s="129" t="s">
        <v>995</v>
      </c>
      <c r="C454" s="80" t="s">
        <v>649</v>
      </c>
      <c r="D454" s="81" t="s">
        <v>645</v>
      </c>
      <c r="E454" s="81" t="s">
        <v>989</v>
      </c>
      <c r="F454" s="80"/>
      <c r="G454" s="82">
        <f>G455</f>
        <v>0</v>
      </c>
      <c r="H454" s="82">
        <f>H455</f>
        <v>0</v>
      </c>
      <c r="I454" s="82">
        <f>I455</f>
        <v>0</v>
      </c>
      <c r="J454" s="82">
        <f>J455</f>
        <v>0</v>
      </c>
      <c r="K454" s="82">
        <f>K455</f>
        <v>0</v>
      </c>
      <c r="L454" s="82">
        <f t="shared" si="45"/>
        <v>0</v>
      </c>
      <c r="M454" s="89"/>
      <c r="N454" s="89"/>
      <c r="O454" s="89"/>
    </row>
    <row r="455" spans="2:15" ht="25.5" hidden="1">
      <c r="B455" s="129" t="s">
        <v>768</v>
      </c>
      <c r="C455" s="80" t="s">
        <v>649</v>
      </c>
      <c r="D455" s="81" t="s">
        <v>645</v>
      </c>
      <c r="E455" s="81" t="s">
        <v>989</v>
      </c>
      <c r="F455" s="80" t="s">
        <v>974</v>
      </c>
      <c r="G455" s="82">
        <v>0</v>
      </c>
      <c r="H455" s="82">
        <v>0</v>
      </c>
      <c r="I455" s="82">
        <v>0</v>
      </c>
      <c r="J455" s="82"/>
      <c r="K455" s="82"/>
      <c r="L455" s="82">
        <f t="shared" si="45"/>
        <v>0</v>
      </c>
      <c r="M455" s="89"/>
      <c r="N455" s="89"/>
      <c r="O455" s="89"/>
    </row>
    <row r="456" spans="2:15" ht="25.5" hidden="1">
      <c r="B456" s="129" t="s">
        <v>993</v>
      </c>
      <c r="C456" s="80" t="s">
        <v>649</v>
      </c>
      <c r="D456" s="81" t="s">
        <v>645</v>
      </c>
      <c r="E456" s="81" t="s">
        <v>992</v>
      </c>
      <c r="F456" s="80"/>
      <c r="G456" s="82">
        <f aca="true" t="shared" si="48" ref="G456:K457">G457</f>
        <v>0</v>
      </c>
      <c r="H456" s="82">
        <f t="shared" si="48"/>
        <v>0</v>
      </c>
      <c r="I456" s="82">
        <f t="shared" si="48"/>
        <v>0</v>
      </c>
      <c r="J456" s="82">
        <f t="shared" si="48"/>
        <v>0</v>
      </c>
      <c r="K456" s="82">
        <f t="shared" si="48"/>
        <v>0</v>
      </c>
      <c r="L456" s="82">
        <f t="shared" si="45"/>
        <v>0</v>
      </c>
      <c r="M456" s="89"/>
      <c r="N456" s="89"/>
      <c r="O456" s="89"/>
    </row>
    <row r="457" spans="2:15" ht="25.5" hidden="1">
      <c r="B457" s="129" t="s">
        <v>994</v>
      </c>
      <c r="C457" s="80" t="s">
        <v>649</v>
      </c>
      <c r="D457" s="81" t="s">
        <v>645</v>
      </c>
      <c r="E457" s="81" t="s">
        <v>991</v>
      </c>
      <c r="F457" s="80"/>
      <c r="G457" s="82">
        <f t="shared" si="48"/>
        <v>0</v>
      </c>
      <c r="H457" s="82">
        <f t="shared" si="48"/>
        <v>0</v>
      </c>
      <c r="I457" s="82">
        <f t="shared" si="48"/>
        <v>0</v>
      </c>
      <c r="J457" s="82">
        <f t="shared" si="48"/>
        <v>0</v>
      </c>
      <c r="K457" s="82">
        <f t="shared" si="48"/>
        <v>0</v>
      </c>
      <c r="L457" s="82">
        <f t="shared" si="45"/>
        <v>0</v>
      </c>
      <c r="M457" s="89"/>
      <c r="N457" s="89"/>
      <c r="O457" s="89"/>
    </row>
    <row r="458" spans="2:15" ht="25.5" hidden="1">
      <c r="B458" s="129" t="s">
        <v>768</v>
      </c>
      <c r="C458" s="80" t="s">
        <v>649</v>
      </c>
      <c r="D458" s="81" t="s">
        <v>645</v>
      </c>
      <c r="E458" s="81" t="s">
        <v>991</v>
      </c>
      <c r="F458" s="80" t="s">
        <v>974</v>
      </c>
      <c r="G458" s="82"/>
      <c r="H458" s="82"/>
      <c r="I458" s="82"/>
      <c r="J458" s="82"/>
      <c r="K458" s="82"/>
      <c r="L458" s="82">
        <f t="shared" si="45"/>
        <v>0</v>
      </c>
      <c r="M458" s="89"/>
      <c r="N458" s="89"/>
      <c r="O458" s="89"/>
    </row>
    <row r="459" spans="2:15" ht="25.5">
      <c r="B459" s="129" t="s">
        <v>1245</v>
      </c>
      <c r="C459" s="80" t="s">
        <v>649</v>
      </c>
      <c r="D459" s="81" t="s">
        <v>645</v>
      </c>
      <c r="E459" s="81" t="s">
        <v>1165</v>
      </c>
      <c r="F459" s="80"/>
      <c r="G459" s="82">
        <f>G460</f>
        <v>20482014</v>
      </c>
      <c r="H459" s="82">
        <f>H460</f>
        <v>0</v>
      </c>
      <c r="I459" s="82">
        <f>I460</f>
        <v>20482014</v>
      </c>
      <c r="J459" s="82">
        <f>J460</f>
        <v>20256427</v>
      </c>
      <c r="K459" s="82">
        <f>K460</f>
        <v>0</v>
      </c>
      <c r="L459" s="82">
        <f t="shared" si="45"/>
        <v>20256427</v>
      </c>
      <c r="M459" s="89"/>
      <c r="N459" s="89"/>
      <c r="O459" s="89"/>
    </row>
    <row r="460" spans="2:15" ht="38.25">
      <c r="B460" s="129" t="s">
        <v>1389</v>
      </c>
      <c r="C460" s="80" t="s">
        <v>649</v>
      </c>
      <c r="D460" s="81" t="s">
        <v>645</v>
      </c>
      <c r="E460" s="81" t="s">
        <v>1203</v>
      </c>
      <c r="F460" s="80"/>
      <c r="G460" s="82">
        <f>G462+G468</f>
        <v>20482014</v>
      </c>
      <c r="H460" s="82">
        <f>H462+H468</f>
        <v>0</v>
      </c>
      <c r="I460" s="82">
        <f>I462+I468</f>
        <v>20482014</v>
      </c>
      <c r="J460" s="82">
        <f>J462+J468</f>
        <v>20256427</v>
      </c>
      <c r="K460" s="82">
        <f>K462+K468</f>
        <v>0</v>
      </c>
      <c r="L460" s="82">
        <f t="shared" si="45"/>
        <v>20256427</v>
      </c>
      <c r="M460" s="89"/>
      <c r="N460" s="89"/>
      <c r="O460" s="89"/>
    </row>
    <row r="461" spans="2:15" ht="38.25" hidden="1">
      <c r="B461" s="129" t="s">
        <v>1278</v>
      </c>
      <c r="C461" s="80" t="s">
        <v>649</v>
      </c>
      <c r="D461" s="81" t="s">
        <v>645</v>
      </c>
      <c r="E461" s="81" t="s">
        <v>1204</v>
      </c>
      <c r="F461" s="80"/>
      <c r="G461" s="82">
        <v>0</v>
      </c>
      <c r="H461" s="82">
        <v>0</v>
      </c>
      <c r="I461" s="82">
        <v>0</v>
      </c>
      <c r="J461" s="82">
        <v>0</v>
      </c>
      <c r="K461" s="82">
        <v>0</v>
      </c>
      <c r="L461" s="82">
        <f t="shared" si="45"/>
        <v>0</v>
      </c>
      <c r="M461" s="89"/>
      <c r="N461" s="89"/>
      <c r="O461" s="89"/>
    </row>
    <row r="462" spans="2:15" ht="36">
      <c r="B462" s="92" t="s">
        <v>1278</v>
      </c>
      <c r="C462" s="80" t="s">
        <v>649</v>
      </c>
      <c r="D462" s="81" t="s">
        <v>645</v>
      </c>
      <c r="E462" s="81" t="s">
        <v>1441</v>
      </c>
      <c r="F462" s="80"/>
      <c r="G462" s="82">
        <f>G464+G466</f>
        <v>7118110</v>
      </c>
      <c r="H462" s="82">
        <f>H464+H466</f>
        <v>0</v>
      </c>
      <c r="I462" s="82">
        <f>I464+I466</f>
        <v>7118110</v>
      </c>
      <c r="J462" s="82">
        <f>J464+J466</f>
        <v>7118110</v>
      </c>
      <c r="K462" s="82">
        <f>K464+K466</f>
        <v>0</v>
      </c>
      <c r="L462" s="82">
        <f t="shared" si="45"/>
        <v>7118110</v>
      </c>
      <c r="M462" s="89"/>
      <c r="N462" s="89"/>
      <c r="O462" s="89"/>
    </row>
    <row r="463" spans="2:15" ht="24">
      <c r="B463" s="92" t="s">
        <v>1490</v>
      </c>
      <c r="C463" s="80" t="s">
        <v>649</v>
      </c>
      <c r="D463" s="81" t="s">
        <v>645</v>
      </c>
      <c r="E463" s="81" t="s">
        <v>1491</v>
      </c>
      <c r="F463" s="80"/>
      <c r="G463" s="82">
        <f>G464+G466</f>
        <v>7118110</v>
      </c>
      <c r="H463" s="82">
        <f>H464+H466</f>
        <v>0</v>
      </c>
      <c r="I463" s="82">
        <f>I464+I466</f>
        <v>7118110</v>
      </c>
      <c r="J463" s="82">
        <f>J464+J466</f>
        <v>7118110</v>
      </c>
      <c r="K463" s="82">
        <f>K464+K466</f>
        <v>0</v>
      </c>
      <c r="L463" s="82">
        <f t="shared" si="45"/>
        <v>7118110</v>
      </c>
      <c r="M463" s="89"/>
      <c r="N463" s="89"/>
      <c r="O463" s="89"/>
    </row>
    <row r="464" spans="2:15" ht="25.5">
      <c r="B464" s="129" t="s">
        <v>881</v>
      </c>
      <c r="C464" s="80" t="s">
        <v>649</v>
      </c>
      <c r="D464" s="81" t="s">
        <v>645</v>
      </c>
      <c r="E464" s="81" t="s">
        <v>1333</v>
      </c>
      <c r="F464" s="80"/>
      <c r="G464" s="82">
        <f>G465</f>
        <v>642370</v>
      </c>
      <c r="H464" s="82">
        <f>H465</f>
        <v>0</v>
      </c>
      <c r="I464" s="82">
        <f>I465</f>
        <v>642370</v>
      </c>
      <c r="J464" s="82">
        <f>J465</f>
        <v>642370</v>
      </c>
      <c r="K464" s="82">
        <f>K465</f>
        <v>0</v>
      </c>
      <c r="L464" s="82">
        <f t="shared" si="45"/>
        <v>642370</v>
      </c>
      <c r="M464" s="89"/>
      <c r="N464" s="89"/>
      <c r="O464" s="89"/>
    </row>
    <row r="465" spans="2:15" ht="51">
      <c r="B465" s="129" t="s">
        <v>767</v>
      </c>
      <c r="C465" s="80" t="s">
        <v>649</v>
      </c>
      <c r="D465" s="81" t="s">
        <v>645</v>
      </c>
      <c r="E465" s="81" t="s">
        <v>1333</v>
      </c>
      <c r="F465" s="80" t="s">
        <v>735</v>
      </c>
      <c r="G465" s="82">
        <v>642370</v>
      </c>
      <c r="H465" s="82">
        <v>0</v>
      </c>
      <c r="I465" s="82">
        <f>G465+H465</f>
        <v>642370</v>
      </c>
      <c r="J465" s="82">
        <v>642370</v>
      </c>
      <c r="K465" s="82">
        <v>0</v>
      </c>
      <c r="L465" s="82">
        <f t="shared" si="45"/>
        <v>642370</v>
      </c>
      <c r="M465" s="89"/>
      <c r="N465" s="89"/>
      <c r="O465" s="89"/>
    </row>
    <row r="466" spans="2:15" ht="25.5">
      <c r="B466" s="129" t="s">
        <v>1117</v>
      </c>
      <c r="C466" s="80" t="s">
        <v>649</v>
      </c>
      <c r="D466" s="81" t="s">
        <v>645</v>
      </c>
      <c r="E466" s="81" t="s">
        <v>1334</v>
      </c>
      <c r="F466" s="80"/>
      <c r="G466" s="82">
        <f>G467</f>
        <v>6475740</v>
      </c>
      <c r="H466" s="82">
        <f>H467</f>
        <v>0</v>
      </c>
      <c r="I466" s="82">
        <f>I467</f>
        <v>6475740</v>
      </c>
      <c r="J466" s="82">
        <f>J467</f>
        <v>6475740</v>
      </c>
      <c r="K466" s="82">
        <f>K467</f>
        <v>0</v>
      </c>
      <c r="L466" s="82">
        <f t="shared" si="45"/>
        <v>6475740</v>
      </c>
      <c r="M466" s="89"/>
      <c r="N466" s="89"/>
      <c r="O466" s="89"/>
    </row>
    <row r="467" spans="2:15" ht="51">
      <c r="B467" s="129" t="s">
        <v>767</v>
      </c>
      <c r="C467" s="80" t="s">
        <v>649</v>
      </c>
      <c r="D467" s="81" t="s">
        <v>645</v>
      </c>
      <c r="E467" s="81" t="s">
        <v>1334</v>
      </c>
      <c r="F467" s="80" t="s">
        <v>735</v>
      </c>
      <c r="G467" s="82">
        <v>6475740</v>
      </c>
      <c r="H467" s="82">
        <v>0</v>
      </c>
      <c r="I467" s="82">
        <f>G467+H467</f>
        <v>6475740</v>
      </c>
      <c r="J467" s="82">
        <v>6475740</v>
      </c>
      <c r="K467" s="82">
        <v>0</v>
      </c>
      <c r="L467" s="82">
        <f t="shared" si="45"/>
        <v>6475740</v>
      </c>
      <c r="M467" s="89"/>
      <c r="N467" s="89"/>
      <c r="O467" s="89"/>
    </row>
    <row r="468" spans="2:15" ht="38.25">
      <c r="B468" s="129" t="s">
        <v>1279</v>
      </c>
      <c r="C468" s="80" t="s">
        <v>649</v>
      </c>
      <c r="D468" s="81" t="s">
        <v>645</v>
      </c>
      <c r="E468" s="81" t="s">
        <v>1205</v>
      </c>
      <c r="F468" s="80"/>
      <c r="G468" s="82">
        <f>G469+G473</f>
        <v>13363904</v>
      </c>
      <c r="H468" s="82">
        <f>H469+H473</f>
        <v>0</v>
      </c>
      <c r="I468" s="82">
        <f>I469+I473</f>
        <v>13363904</v>
      </c>
      <c r="J468" s="82">
        <f>J469+J473</f>
        <v>13138317</v>
      </c>
      <c r="K468" s="82">
        <f>K469+K473</f>
        <v>0</v>
      </c>
      <c r="L468" s="82">
        <f aca="true" t="shared" si="49" ref="L468:L483">J468+K468</f>
        <v>13138317</v>
      </c>
      <c r="M468" s="89"/>
      <c r="N468" s="89"/>
      <c r="O468" s="89"/>
    </row>
    <row r="469" spans="2:15" ht="38.25">
      <c r="B469" s="129" t="s">
        <v>1280</v>
      </c>
      <c r="C469" s="80" t="s">
        <v>649</v>
      </c>
      <c r="D469" s="81" t="s">
        <v>645</v>
      </c>
      <c r="E469" s="81" t="s">
        <v>1335</v>
      </c>
      <c r="F469" s="80"/>
      <c r="G469" s="82">
        <f>G470+G471+G472</f>
        <v>7941711</v>
      </c>
      <c r="H469" s="82">
        <f>H470+H471+H472</f>
        <v>0</v>
      </c>
      <c r="I469" s="82">
        <f>I470+I471+I472</f>
        <v>7941711</v>
      </c>
      <c r="J469" s="82">
        <f>J470+J471+J472</f>
        <v>7941711</v>
      </c>
      <c r="K469" s="82">
        <f>K470+K471+K472</f>
        <v>0</v>
      </c>
      <c r="L469" s="82">
        <f t="shared" si="49"/>
        <v>7941711</v>
      </c>
      <c r="M469" s="89"/>
      <c r="N469" s="89"/>
      <c r="O469" s="89"/>
    </row>
    <row r="470" spans="2:15" ht="51">
      <c r="B470" s="129" t="s">
        <v>767</v>
      </c>
      <c r="C470" s="80" t="s">
        <v>649</v>
      </c>
      <c r="D470" s="81" t="s">
        <v>645</v>
      </c>
      <c r="E470" s="81" t="s">
        <v>1335</v>
      </c>
      <c r="F470" s="80" t="s">
        <v>735</v>
      </c>
      <c r="G470" s="82">
        <v>7606400</v>
      </c>
      <c r="H470" s="82">
        <v>0</v>
      </c>
      <c r="I470" s="82">
        <f>G470+H470</f>
        <v>7606400</v>
      </c>
      <c r="J470" s="82">
        <v>7606400</v>
      </c>
      <c r="K470" s="82">
        <v>0</v>
      </c>
      <c r="L470" s="82">
        <f t="shared" si="49"/>
        <v>7606400</v>
      </c>
      <c r="M470" s="89"/>
      <c r="N470" s="89"/>
      <c r="O470" s="89"/>
    </row>
    <row r="471" spans="2:15" ht="24">
      <c r="B471" s="92" t="s">
        <v>768</v>
      </c>
      <c r="C471" s="80" t="s">
        <v>649</v>
      </c>
      <c r="D471" s="81" t="s">
        <v>645</v>
      </c>
      <c r="E471" s="81" t="s">
        <v>1335</v>
      </c>
      <c r="F471" s="80" t="s">
        <v>974</v>
      </c>
      <c r="G471" s="82">
        <v>335311</v>
      </c>
      <c r="H471" s="82">
        <v>0</v>
      </c>
      <c r="I471" s="82">
        <f>G471+H471</f>
        <v>335311</v>
      </c>
      <c r="J471" s="82">
        <v>335311</v>
      </c>
      <c r="K471" s="82">
        <v>0</v>
      </c>
      <c r="L471" s="82">
        <f t="shared" si="49"/>
        <v>335311</v>
      </c>
      <c r="M471" s="89"/>
      <c r="N471" s="89"/>
      <c r="O471" s="89"/>
    </row>
    <row r="472" spans="2:15" ht="12.75" hidden="1">
      <c r="B472" s="92" t="s">
        <v>771</v>
      </c>
      <c r="C472" s="80" t="s">
        <v>649</v>
      </c>
      <c r="D472" s="81" t="s">
        <v>645</v>
      </c>
      <c r="E472" s="81" t="s">
        <v>1335</v>
      </c>
      <c r="F472" s="80" t="s">
        <v>970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82">
        <f t="shared" si="49"/>
        <v>0</v>
      </c>
      <c r="M472" s="89"/>
      <c r="N472" s="89"/>
      <c r="O472" s="89"/>
    </row>
    <row r="473" spans="2:15" ht="38.25">
      <c r="B473" s="129" t="s">
        <v>1280</v>
      </c>
      <c r="C473" s="80" t="s">
        <v>649</v>
      </c>
      <c r="D473" s="81" t="s">
        <v>645</v>
      </c>
      <c r="E473" s="81" t="s">
        <v>1336</v>
      </c>
      <c r="F473" s="80"/>
      <c r="G473" s="82">
        <f>G474</f>
        <v>5422193</v>
      </c>
      <c r="H473" s="82">
        <f>H474</f>
        <v>0</v>
      </c>
      <c r="I473" s="82">
        <f>I474</f>
        <v>5422193</v>
      </c>
      <c r="J473" s="82">
        <f>J474</f>
        <v>5196606</v>
      </c>
      <c r="K473" s="82">
        <f>K474</f>
        <v>0</v>
      </c>
      <c r="L473" s="82">
        <f t="shared" si="49"/>
        <v>5196606</v>
      </c>
      <c r="M473" s="89"/>
      <c r="N473" s="89"/>
      <c r="O473" s="89"/>
    </row>
    <row r="474" spans="2:15" ht="51">
      <c r="B474" s="129" t="s">
        <v>767</v>
      </c>
      <c r="C474" s="80" t="s">
        <v>649</v>
      </c>
      <c r="D474" s="81" t="s">
        <v>645</v>
      </c>
      <c r="E474" s="81" t="s">
        <v>1336</v>
      </c>
      <c r="F474" s="80" t="s">
        <v>735</v>
      </c>
      <c r="G474" s="82">
        <v>5422193</v>
      </c>
      <c r="H474" s="82">
        <v>0</v>
      </c>
      <c r="I474" s="82">
        <f>G474+H474</f>
        <v>5422193</v>
      </c>
      <c r="J474" s="82">
        <v>5196606</v>
      </c>
      <c r="K474" s="82">
        <v>0</v>
      </c>
      <c r="L474" s="82">
        <f t="shared" si="49"/>
        <v>5196606</v>
      </c>
      <c r="M474" s="89"/>
      <c r="N474" s="89"/>
      <c r="O474" s="89"/>
    </row>
    <row r="475" spans="2:15" ht="12.75">
      <c r="B475" s="129" t="s">
        <v>960</v>
      </c>
      <c r="C475" s="80" t="s">
        <v>650</v>
      </c>
      <c r="D475" s="81"/>
      <c r="E475" s="81"/>
      <c r="F475" s="80"/>
      <c r="G475" s="82">
        <f>G476+G505</f>
        <v>54554982.88</v>
      </c>
      <c r="H475" s="82">
        <f>H476+H505</f>
        <v>1396432.8800000001</v>
      </c>
      <c r="I475" s="82">
        <f>I476+I505</f>
        <v>55951415.76</v>
      </c>
      <c r="J475" s="82">
        <f>J476+J505</f>
        <v>54554982.88</v>
      </c>
      <c r="K475" s="82">
        <f>K476+K505</f>
        <v>4.31</v>
      </c>
      <c r="L475" s="82">
        <f t="shared" si="49"/>
        <v>54554987.190000005</v>
      </c>
      <c r="M475" s="89"/>
      <c r="N475" s="89"/>
      <c r="O475" s="89"/>
    </row>
    <row r="476" spans="2:15" ht="12.75">
      <c r="B476" s="129" t="s">
        <v>523</v>
      </c>
      <c r="C476" s="80" t="s">
        <v>650</v>
      </c>
      <c r="D476" s="81" t="s">
        <v>638</v>
      </c>
      <c r="E476" s="81"/>
      <c r="F476" s="80"/>
      <c r="G476" s="82">
        <f>G477+G499</f>
        <v>49593197.88</v>
      </c>
      <c r="H476" s="82">
        <f>H477+H499</f>
        <v>1396432.8800000001</v>
      </c>
      <c r="I476" s="82">
        <f>I477+I499</f>
        <v>50989630.76</v>
      </c>
      <c r="J476" s="82">
        <f>J477+J499</f>
        <v>49593197.88</v>
      </c>
      <c r="K476" s="82">
        <f>K477+K499</f>
        <v>4.31</v>
      </c>
      <c r="L476" s="82">
        <f t="shared" si="49"/>
        <v>49593202.190000005</v>
      </c>
      <c r="M476" s="89"/>
      <c r="N476" s="89"/>
      <c r="O476" s="89"/>
    </row>
    <row r="477" spans="2:15" ht="25.5">
      <c r="B477" s="129" t="s">
        <v>1257</v>
      </c>
      <c r="C477" s="80" t="s">
        <v>650</v>
      </c>
      <c r="D477" s="81" t="s">
        <v>638</v>
      </c>
      <c r="E477" s="81" t="s">
        <v>1176</v>
      </c>
      <c r="F477" s="80"/>
      <c r="G477" s="82">
        <f>G478+G487+G494</f>
        <v>49593197.88</v>
      </c>
      <c r="H477" s="82">
        <f>H478+H487+H494</f>
        <v>4.31</v>
      </c>
      <c r="I477" s="82">
        <f>I478+I487+I494</f>
        <v>49593202.19</v>
      </c>
      <c r="J477" s="82">
        <f>J478+J487+J494</f>
        <v>49593197.88</v>
      </c>
      <c r="K477" s="82">
        <f>K478+K487+K494</f>
        <v>4.31</v>
      </c>
      <c r="L477" s="82">
        <f t="shared" si="49"/>
        <v>49593202.190000005</v>
      </c>
      <c r="M477" s="89"/>
      <c r="N477" s="89"/>
      <c r="O477" s="89"/>
    </row>
    <row r="478" spans="2:15" ht="12.75">
      <c r="B478" s="129" t="s">
        <v>1258</v>
      </c>
      <c r="C478" s="80" t="s">
        <v>650</v>
      </c>
      <c r="D478" s="81" t="s">
        <v>638</v>
      </c>
      <c r="E478" s="81" t="s">
        <v>1177</v>
      </c>
      <c r="F478" s="80"/>
      <c r="G478" s="82">
        <f>G479+G483+G485</f>
        <v>34744339.88</v>
      </c>
      <c r="H478" s="82">
        <f>H479+H483+H485</f>
        <v>4.31</v>
      </c>
      <c r="I478" s="82">
        <f>I479+I483+I485</f>
        <v>34744344.19</v>
      </c>
      <c r="J478" s="82">
        <f>J479+J483+J485</f>
        <v>34744339.88</v>
      </c>
      <c r="K478" s="82">
        <f>K479+K483+K485</f>
        <v>4.31</v>
      </c>
      <c r="L478" s="82">
        <f t="shared" si="49"/>
        <v>34744344.190000005</v>
      </c>
      <c r="M478" s="89"/>
      <c r="N478" s="89"/>
      <c r="O478" s="89"/>
    </row>
    <row r="479" spans="2:15" ht="25.5">
      <c r="B479" s="129" t="s">
        <v>1259</v>
      </c>
      <c r="C479" s="80" t="s">
        <v>650</v>
      </c>
      <c r="D479" s="81" t="s">
        <v>638</v>
      </c>
      <c r="E479" s="81" t="s">
        <v>1178</v>
      </c>
      <c r="F479" s="80"/>
      <c r="G479" s="82">
        <f>G480+G481</f>
        <v>33534646</v>
      </c>
      <c r="H479" s="82">
        <f>H480+H481</f>
        <v>0</v>
      </c>
      <c r="I479" s="82">
        <f>I480+I481</f>
        <v>33534646</v>
      </c>
      <c r="J479" s="82">
        <f>J480+J481</f>
        <v>33534646</v>
      </c>
      <c r="K479" s="82">
        <f>K480+K481</f>
        <v>0</v>
      </c>
      <c r="L479" s="82">
        <f t="shared" si="49"/>
        <v>33534646</v>
      </c>
      <c r="M479" s="89"/>
      <c r="N479" s="89"/>
      <c r="O479" s="89"/>
    </row>
    <row r="480" spans="2:15" ht="25.5" hidden="1">
      <c r="B480" s="129" t="s">
        <v>769</v>
      </c>
      <c r="C480" s="80" t="s">
        <v>650</v>
      </c>
      <c r="D480" s="81" t="s">
        <v>638</v>
      </c>
      <c r="E480" s="81" t="s">
        <v>1178</v>
      </c>
      <c r="F480" s="80" t="s">
        <v>976</v>
      </c>
      <c r="G480" s="82">
        <v>0</v>
      </c>
      <c r="H480" s="82">
        <v>0</v>
      </c>
      <c r="I480" s="82">
        <f>G480+H480</f>
        <v>0</v>
      </c>
      <c r="J480" s="82">
        <v>0</v>
      </c>
      <c r="K480" s="82">
        <v>0</v>
      </c>
      <c r="L480" s="82">
        <f t="shared" si="49"/>
        <v>0</v>
      </c>
      <c r="M480" s="89"/>
      <c r="N480" s="89"/>
      <c r="O480" s="89"/>
    </row>
    <row r="481" spans="2:15" ht="12.75">
      <c r="B481" s="92" t="s">
        <v>1478</v>
      </c>
      <c r="C481" s="80" t="s">
        <v>650</v>
      </c>
      <c r="D481" s="81" t="s">
        <v>638</v>
      </c>
      <c r="E481" s="81" t="s">
        <v>1492</v>
      </c>
      <c r="F481" s="80"/>
      <c r="G481" s="82">
        <f>G482</f>
        <v>33534646</v>
      </c>
      <c r="H481" s="82">
        <f>H482</f>
        <v>0</v>
      </c>
      <c r="I481" s="82">
        <f>I482</f>
        <v>33534646</v>
      </c>
      <c r="J481" s="82">
        <f>J482</f>
        <v>33534646</v>
      </c>
      <c r="K481" s="82">
        <f>K482</f>
        <v>0</v>
      </c>
      <c r="L481" s="82">
        <f t="shared" si="49"/>
        <v>33534646</v>
      </c>
      <c r="M481" s="89"/>
      <c r="N481" s="89"/>
      <c r="O481" s="89"/>
    </row>
    <row r="482" spans="2:15" ht="25.5">
      <c r="B482" s="129" t="s">
        <v>769</v>
      </c>
      <c r="C482" s="80" t="s">
        <v>650</v>
      </c>
      <c r="D482" s="81" t="s">
        <v>638</v>
      </c>
      <c r="E482" s="81" t="s">
        <v>1492</v>
      </c>
      <c r="F482" s="80" t="s">
        <v>976</v>
      </c>
      <c r="G482" s="82">
        <v>33534646</v>
      </c>
      <c r="H482" s="82">
        <v>0</v>
      </c>
      <c r="I482" s="82">
        <f>G482+H482</f>
        <v>33534646</v>
      </c>
      <c r="J482" s="82">
        <v>33534646</v>
      </c>
      <c r="K482" s="82">
        <v>0</v>
      </c>
      <c r="L482" s="82">
        <f t="shared" si="49"/>
        <v>33534646</v>
      </c>
      <c r="M482" s="89"/>
      <c r="N482" s="89"/>
      <c r="O482" s="89"/>
    </row>
    <row r="483" spans="2:15" ht="36">
      <c r="B483" s="92" t="s">
        <v>1380</v>
      </c>
      <c r="C483" s="80" t="s">
        <v>650</v>
      </c>
      <c r="D483" s="81" t="s">
        <v>638</v>
      </c>
      <c r="E483" s="81" t="s">
        <v>1317</v>
      </c>
      <c r="F483" s="80"/>
      <c r="G483" s="82">
        <f>G484</f>
        <v>1209693.88</v>
      </c>
      <c r="H483" s="82">
        <f>H484</f>
        <v>4.31</v>
      </c>
      <c r="I483" s="82">
        <f>I484</f>
        <v>1209698.19</v>
      </c>
      <c r="J483" s="82">
        <f>J484</f>
        <v>1209693.88</v>
      </c>
      <c r="K483" s="82">
        <f>K484</f>
        <v>4.31</v>
      </c>
      <c r="L483" s="82">
        <f t="shared" si="49"/>
        <v>1209698.19</v>
      </c>
      <c r="M483" s="89"/>
      <c r="N483" s="89"/>
      <c r="O483" s="89"/>
    </row>
    <row r="484" spans="2:15" ht="24">
      <c r="B484" s="92" t="s">
        <v>769</v>
      </c>
      <c r="C484" s="80" t="s">
        <v>650</v>
      </c>
      <c r="D484" s="81" t="s">
        <v>638</v>
      </c>
      <c r="E484" s="81" t="s">
        <v>1317</v>
      </c>
      <c r="F484" s="80" t="s">
        <v>976</v>
      </c>
      <c r="G484" s="82">
        <v>1209693.88</v>
      </c>
      <c r="H484" s="82">
        <v>4.31</v>
      </c>
      <c r="I484" s="82">
        <f>G484+H484</f>
        <v>1209698.19</v>
      </c>
      <c r="J484" s="82">
        <v>1209693.88</v>
      </c>
      <c r="K484" s="82">
        <v>4.31</v>
      </c>
      <c r="L484" s="82">
        <f t="shared" si="45"/>
        <v>1209698.19</v>
      </c>
      <c r="M484" s="89"/>
      <c r="N484" s="89"/>
      <c r="O484" s="89"/>
    </row>
    <row r="485" spans="2:15" ht="36" hidden="1">
      <c r="B485" s="92" t="s">
        <v>1379</v>
      </c>
      <c r="C485" s="80" t="s">
        <v>650</v>
      </c>
      <c r="D485" s="81" t="s">
        <v>638</v>
      </c>
      <c r="E485" s="81" t="s">
        <v>1318</v>
      </c>
      <c r="F485" s="80"/>
      <c r="G485" s="82">
        <f>G486</f>
        <v>0</v>
      </c>
      <c r="H485" s="82">
        <f>H486</f>
        <v>0</v>
      </c>
      <c r="I485" s="82">
        <f>I486</f>
        <v>0</v>
      </c>
      <c r="J485" s="82">
        <f>J486</f>
        <v>0</v>
      </c>
      <c r="K485" s="82">
        <f>K486</f>
        <v>0</v>
      </c>
      <c r="L485" s="82">
        <f t="shared" si="45"/>
        <v>0</v>
      </c>
      <c r="M485" s="89"/>
      <c r="N485" s="89"/>
      <c r="O485" s="89"/>
    </row>
    <row r="486" spans="2:15" ht="24" hidden="1">
      <c r="B486" s="92" t="s">
        <v>769</v>
      </c>
      <c r="C486" s="80" t="s">
        <v>650</v>
      </c>
      <c r="D486" s="81" t="s">
        <v>638</v>
      </c>
      <c r="E486" s="81" t="s">
        <v>1318</v>
      </c>
      <c r="F486" s="80" t="s">
        <v>976</v>
      </c>
      <c r="G486" s="82">
        <v>0</v>
      </c>
      <c r="H486" s="82">
        <v>0</v>
      </c>
      <c r="I486" s="82">
        <v>0</v>
      </c>
      <c r="J486" s="82">
        <v>0</v>
      </c>
      <c r="K486" s="82">
        <v>0</v>
      </c>
      <c r="L486" s="82">
        <f t="shared" si="45"/>
        <v>0</v>
      </c>
      <c r="M486" s="89"/>
      <c r="N486" s="89"/>
      <c r="O486" s="89"/>
    </row>
    <row r="487" spans="2:15" ht="12.75">
      <c r="B487" s="129" t="s">
        <v>1260</v>
      </c>
      <c r="C487" s="80" t="s">
        <v>650</v>
      </c>
      <c r="D487" s="81" t="s">
        <v>638</v>
      </c>
      <c r="E487" s="81" t="s">
        <v>1180</v>
      </c>
      <c r="F487" s="80"/>
      <c r="G487" s="82">
        <f>G488+G492</f>
        <v>13817958</v>
      </c>
      <c r="H487" s="82">
        <f>H488+H492</f>
        <v>0</v>
      </c>
      <c r="I487" s="82">
        <f>I488+I492</f>
        <v>13817958</v>
      </c>
      <c r="J487" s="82">
        <f>J488+J492</f>
        <v>13817958</v>
      </c>
      <c r="K487" s="82">
        <f>K488+K492</f>
        <v>0</v>
      </c>
      <c r="L487" s="82">
        <f aca="true" t="shared" si="50" ref="L487:L538">J487+K487</f>
        <v>13817958</v>
      </c>
      <c r="M487" s="89"/>
      <c r="N487" s="89"/>
      <c r="O487" s="89"/>
    </row>
    <row r="488" spans="2:15" ht="38.25">
      <c r="B488" s="129" t="s">
        <v>1261</v>
      </c>
      <c r="C488" s="80" t="s">
        <v>650</v>
      </c>
      <c r="D488" s="81" t="s">
        <v>638</v>
      </c>
      <c r="E488" s="81" t="s">
        <v>1179</v>
      </c>
      <c r="F488" s="80"/>
      <c r="G488" s="82">
        <f>G489+G491</f>
        <v>13817958</v>
      </c>
      <c r="H488" s="82">
        <f>H489+H491</f>
        <v>0</v>
      </c>
      <c r="I488" s="82">
        <f>I489+I491</f>
        <v>13817958</v>
      </c>
      <c r="J488" s="82">
        <f>J489+J491</f>
        <v>13817958</v>
      </c>
      <c r="K488" s="82">
        <f>K489+K491</f>
        <v>0</v>
      </c>
      <c r="L488" s="82">
        <f t="shared" si="50"/>
        <v>13817958</v>
      </c>
      <c r="M488" s="89"/>
      <c r="N488" s="89"/>
      <c r="O488" s="89"/>
    </row>
    <row r="489" spans="2:15" ht="25.5" hidden="1">
      <c r="B489" s="129" t="s">
        <v>769</v>
      </c>
      <c r="C489" s="80" t="s">
        <v>650</v>
      </c>
      <c r="D489" s="81" t="s">
        <v>638</v>
      </c>
      <c r="E489" s="81" t="s">
        <v>1179</v>
      </c>
      <c r="F489" s="80" t="s">
        <v>976</v>
      </c>
      <c r="G489" s="82">
        <v>0</v>
      </c>
      <c r="H489" s="82">
        <v>0</v>
      </c>
      <c r="I489" s="82">
        <f>G489+H489</f>
        <v>0</v>
      </c>
      <c r="J489" s="82">
        <v>0</v>
      </c>
      <c r="K489" s="82">
        <v>0</v>
      </c>
      <c r="L489" s="82">
        <f t="shared" si="50"/>
        <v>0</v>
      </c>
      <c r="M489" s="89"/>
      <c r="N489" s="89"/>
      <c r="O489" s="89"/>
    </row>
    <row r="490" spans="2:15" ht="12.75">
      <c r="B490" s="92" t="s">
        <v>1478</v>
      </c>
      <c r="C490" s="80" t="s">
        <v>650</v>
      </c>
      <c r="D490" s="81" t="s">
        <v>638</v>
      </c>
      <c r="E490" s="81" t="s">
        <v>1493</v>
      </c>
      <c r="F490" s="80"/>
      <c r="G490" s="82">
        <f>G491</f>
        <v>13817958</v>
      </c>
      <c r="H490" s="82">
        <f>H491</f>
        <v>0</v>
      </c>
      <c r="I490" s="82">
        <f>I491</f>
        <v>13817958</v>
      </c>
      <c r="J490" s="82">
        <f>J491</f>
        <v>13817958</v>
      </c>
      <c r="K490" s="82">
        <f>K491</f>
        <v>0</v>
      </c>
      <c r="L490" s="82">
        <f t="shared" si="50"/>
        <v>13817958</v>
      </c>
      <c r="M490" s="89"/>
      <c r="N490" s="89"/>
      <c r="O490" s="89"/>
    </row>
    <row r="491" spans="2:15" ht="24">
      <c r="B491" s="92" t="s">
        <v>769</v>
      </c>
      <c r="C491" s="80" t="s">
        <v>650</v>
      </c>
      <c r="D491" s="81" t="s">
        <v>638</v>
      </c>
      <c r="E491" s="81" t="s">
        <v>1493</v>
      </c>
      <c r="F491" s="80" t="s">
        <v>976</v>
      </c>
      <c r="G491" s="82">
        <v>13817958</v>
      </c>
      <c r="H491" s="82">
        <v>0</v>
      </c>
      <c r="I491" s="82">
        <f>G491+H491</f>
        <v>13817958</v>
      </c>
      <c r="J491" s="82">
        <v>13817958</v>
      </c>
      <c r="K491" s="82">
        <v>0</v>
      </c>
      <c r="L491" s="82">
        <f t="shared" si="50"/>
        <v>13817958</v>
      </c>
      <c r="M491" s="89"/>
      <c r="N491" s="89"/>
      <c r="O491" s="89"/>
    </row>
    <row r="492" spans="2:15" ht="12.75" hidden="1">
      <c r="B492" s="92" t="s">
        <v>1412</v>
      </c>
      <c r="C492" s="80" t="s">
        <v>650</v>
      </c>
      <c r="D492" s="81" t="s">
        <v>638</v>
      </c>
      <c r="E492" s="81" t="s">
        <v>1411</v>
      </c>
      <c r="F492" s="80"/>
      <c r="G492" s="82">
        <f>G493</f>
        <v>0</v>
      </c>
      <c r="H492" s="82">
        <f>H493</f>
        <v>0</v>
      </c>
      <c r="I492" s="82">
        <f>I493</f>
        <v>0</v>
      </c>
      <c r="J492" s="82">
        <f>J493</f>
        <v>0</v>
      </c>
      <c r="K492" s="82">
        <f>K493</f>
        <v>0</v>
      </c>
      <c r="L492" s="82">
        <f t="shared" si="50"/>
        <v>0</v>
      </c>
      <c r="M492" s="89"/>
      <c r="N492" s="89"/>
      <c r="O492" s="89"/>
    </row>
    <row r="493" spans="2:15" ht="24" hidden="1">
      <c r="B493" s="92" t="s">
        <v>769</v>
      </c>
      <c r="C493" s="80" t="s">
        <v>650</v>
      </c>
      <c r="D493" s="81" t="s">
        <v>638</v>
      </c>
      <c r="E493" s="81" t="s">
        <v>1411</v>
      </c>
      <c r="F493" s="80" t="s">
        <v>976</v>
      </c>
      <c r="G493" s="82">
        <v>0</v>
      </c>
      <c r="H493" s="82">
        <v>0</v>
      </c>
      <c r="I493" s="82">
        <v>0</v>
      </c>
      <c r="J493" s="82">
        <v>0</v>
      </c>
      <c r="K493" s="82">
        <v>0</v>
      </c>
      <c r="L493" s="82">
        <f t="shared" si="50"/>
        <v>0</v>
      </c>
      <c r="M493" s="89"/>
      <c r="N493" s="89"/>
      <c r="O493" s="89"/>
    </row>
    <row r="494" spans="2:15" ht="25.5">
      <c r="B494" s="129" t="s">
        <v>1262</v>
      </c>
      <c r="C494" s="80" t="s">
        <v>650</v>
      </c>
      <c r="D494" s="81" t="s">
        <v>638</v>
      </c>
      <c r="E494" s="81" t="s">
        <v>1181</v>
      </c>
      <c r="F494" s="80"/>
      <c r="G494" s="82">
        <f>G495</f>
        <v>1030900</v>
      </c>
      <c r="H494" s="82">
        <f>H495</f>
        <v>0</v>
      </c>
      <c r="I494" s="82">
        <f>I495</f>
        <v>1030900</v>
      </c>
      <c r="J494" s="82">
        <f>J495</f>
        <v>1030900</v>
      </c>
      <c r="K494" s="82">
        <f>K495</f>
        <v>0</v>
      </c>
      <c r="L494" s="82">
        <f t="shared" si="50"/>
        <v>1030900</v>
      </c>
      <c r="M494" s="89"/>
      <c r="N494" s="89"/>
      <c r="O494" s="89"/>
    </row>
    <row r="495" spans="2:15" ht="25.5">
      <c r="B495" s="129" t="s">
        <v>836</v>
      </c>
      <c r="C495" s="80" t="s">
        <v>650</v>
      </c>
      <c r="D495" s="81" t="s">
        <v>638</v>
      </c>
      <c r="E495" s="81" t="s">
        <v>1182</v>
      </c>
      <c r="F495" s="80"/>
      <c r="G495" s="82">
        <f>G496+G497</f>
        <v>1030900</v>
      </c>
      <c r="H495" s="82">
        <f>H496+H497</f>
        <v>0</v>
      </c>
      <c r="I495" s="82">
        <f>I496+I497</f>
        <v>1030900</v>
      </c>
      <c r="J495" s="82">
        <f>J496+J497</f>
        <v>1030900</v>
      </c>
      <c r="K495" s="82">
        <f>K496+K497</f>
        <v>0</v>
      </c>
      <c r="L495" s="82">
        <f t="shared" si="50"/>
        <v>1030900</v>
      </c>
      <c r="M495" s="89"/>
      <c r="N495" s="89"/>
      <c r="O495" s="89"/>
    </row>
    <row r="496" spans="2:15" ht="25.5" hidden="1">
      <c r="B496" s="129" t="s">
        <v>769</v>
      </c>
      <c r="C496" s="80" t="s">
        <v>650</v>
      </c>
      <c r="D496" s="81" t="s">
        <v>638</v>
      </c>
      <c r="E496" s="81" t="s">
        <v>1182</v>
      </c>
      <c r="F496" s="80" t="s">
        <v>976</v>
      </c>
      <c r="G496" s="82">
        <v>0</v>
      </c>
      <c r="H496" s="82">
        <v>0</v>
      </c>
      <c r="I496" s="82">
        <f>G496+H496</f>
        <v>0</v>
      </c>
      <c r="J496" s="82">
        <v>0</v>
      </c>
      <c r="K496" s="82">
        <v>0</v>
      </c>
      <c r="L496" s="82">
        <f t="shared" si="50"/>
        <v>0</v>
      </c>
      <c r="M496" s="89"/>
      <c r="N496" s="89"/>
      <c r="O496" s="89"/>
    </row>
    <row r="497" spans="2:15" ht="12.75">
      <c r="B497" s="92" t="s">
        <v>1478</v>
      </c>
      <c r="C497" s="80" t="s">
        <v>650</v>
      </c>
      <c r="D497" s="81" t="s">
        <v>638</v>
      </c>
      <c r="E497" s="81" t="s">
        <v>1494</v>
      </c>
      <c r="F497" s="80"/>
      <c r="G497" s="82">
        <f>G498</f>
        <v>1030900</v>
      </c>
      <c r="H497" s="82">
        <f>H498</f>
        <v>0</v>
      </c>
      <c r="I497" s="82">
        <f>I498</f>
        <v>1030900</v>
      </c>
      <c r="J497" s="82">
        <f>J498</f>
        <v>1030900</v>
      </c>
      <c r="K497" s="82">
        <f>K498</f>
        <v>0</v>
      </c>
      <c r="L497" s="82">
        <f t="shared" si="50"/>
        <v>1030900</v>
      </c>
      <c r="M497" s="89"/>
      <c r="N497" s="89"/>
      <c r="O497" s="89"/>
    </row>
    <row r="498" spans="2:15" ht="25.5">
      <c r="B498" s="129" t="s">
        <v>769</v>
      </c>
      <c r="C498" s="80" t="s">
        <v>650</v>
      </c>
      <c r="D498" s="81" t="s">
        <v>638</v>
      </c>
      <c r="E498" s="81" t="s">
        <v>1494</v>
      </c>
      <c r="F498" s="80" t="s">
        <v>976</v>
      </c>
      <c r="G498" s="82">
        <v>1030900</v>
      </c>
      <c r="H498" s="82">
        <v>0</v>
      </c>
      <c r="I498" s="82">
        <f>G498+H498</f>
        <v>1030900</v>
      </c>
      <c r="J498" s="82">
        <v>1030900</v>
      </c>
      <c r="K498" s="82">
        <v>0</v>
      </c>
      <c r="L498" s="82">
        <f t="shared" si="50"/>
        <v>1030900</v>
      </c>
      <c r="M498" s="89"/>
      <c r="N498" s="89"/>
      <c r="O498" s="89"/>
    </row>
    <row r="499" spans="2:15" ht="25.5">
      <c r="B499" s="129" t="s">
        <v>1406</v>
      </c>
      <c r="C499" s="80" t="s">
        <v>650</v>
      </c>
      <c r="D499" s="81" t="s">
        <v>638</v>
      </c>
      <c r="E499" s="80" t="s">
        <v>1167</v>
      </c>
      <c r="F499" s="80"/>
      <c r="G499" s="82">
        <f>G500</f>
        <v>0</v>
      </c>
      <c r="H499" s="82">
        <f aca="true" t="shared" si="51" ref="H499:K503">H500</f>
        <v>1396428.57</v>
      </c>
      <c r="I499" s="82">
        <f t="shared" si="51"/>
        <v>1396428.57</v>
      </c>
      <c r="J499" s="82">
        <f t="shared" si="51"/>
        <v>0</v>
      </c>
      <c r="K499" s="82">
        <f t="shared" si="51"/>
        <v>0</v>
      </c>
      <c r="L499" s="82">
        <f t="shared" si="50"/>
        <v>0</v>
      </c>
      <c r="M499" s="89"/>
      <c r="N499" s="89"/>
      <c r="O499" s="89"/>
    </row>
    <row r="500" spans="2:15" ht="25.5">
      <c r="B500" s="129" t="s">
        <v>1396</v>
      </c>
      <c r="C500" s="80" t="s">
        <v>650</v>
      </c>
      <c r="D500" s="81" t="s">
        <v>638</v>
      </c>
      <c r="E500" s="80" t="s">
        <v>1394</v>
      </c>
      <c r="F500" s="80"/>
      <c r="G500" s="82">
        <f>G501</f>
        <v>0</v>
      </c>
      <c r="H500" s="82">
        <f t="shared" si="51"/>
        <v>1396428.57</v>
      </c>
      <c r="I500" s="82">
        <f t="shared" si="51"/>
        <v>1396428.57</v>
      </c>
      <c r="J500" s="82">
        <f t="shared" si="51"/>
        <v>0</v>
      </c>
      <c r="K500" s="82">
        <f t="shared" si="51"/>
        <v>0</v>
      </c>
      <c r="L500" s="82">
        <f t="shared" si="50"/>
        <v>0</v>
      </c>
      <c r="M500" s="89"/>
      <c r="N500" s="89"/>
      <c r="O500" s="89"/>
    </row>
    <row r="501" spans="2:15" ht="25.5">
      <c r="B501" s="129" t="s">
        <v>1511</v>
      </c>
      <c r="C501" s="80" t="s">
        <v>650</v>
      </c>
      <c r="D501" s="81" t="s">
        <v>638</v>
      </c>
      <c r="E501" s="80" t="s">
        <v>1395</v>
      </c>
      <c r="F501" s="80"/>
      <c r="G501" s="82">
        <f>G502</f>
        <v>0</v>
      </c>
      <c r="H501" s="82">
        <f t="shared" si="51"/>
        <v>1396428.57</v>
      </c>
      <c r="I501" s="82">
        <f t="shared" si="51"/>
        <v>1396428.57</v>
      </c>
      <c r="J501" s="82">
        <f t="shared" si="51"/>
        <v>0</v>
      </c>
      <c r="K501" s="82">
        <f t="shared" si="51"/>
        <v>0</v>
      </c>
      <c r="L501" s="82">
        <f t="shared" si="50"/>
        <v>0</v>
      </c>
      <c r="M501" s="89"/>
      <c r="N501" s="89"/>
      <c r="O501" s="89"/>
    </row>
    <row r="502" spans="2:15" ht="12.75">
      <c r="B502" s="129" t="s">
        <v>1435</v>
      </c>
      <c r="C502" s="80" t="s">
        <v>650</v>
      </c>
      <c r="D502" s="81" t="s">
        <v>638</v>
      </c>
      <c r="E502" s="80" t="s">
        <v>1431</v>
      </c>
      <c r="F502" s="80"/>
      <c r="G502" s="82">
        <f>G503</f>
        <v>0</v>
      </c>
      <c r="H502" s="82">
        <f t="shared" si="51"/>
        <v>1396428.57</v>
      </c>
      <c r="I502" s="82">
        <f t="shared" si="51"/>
        <v>1396428.57</v>
      </c>
      <c r="J502" s="82">
        <f t="shared" si="51"/>
        <v>0</v>
      </c>
      <c r="K502" s="82">
        <f t="shared" si="51"/>
        <v>0</v>
      </c>
      <c r="L502" s="82">
        <f t="shared" si="50"/>
        <v>0</v>
      </c>
      <c r="M502" s="89"/>
      <c r="N502" s="89"/>
      <c r="O502" s="89"/>
    </row>
    <row r="503" spans="2:15" ht="38.25">
      <c r="B503" s="129" t="s">
        <v>1510</v>
      </c>
      <c r="C503" s="80" t="s">
        <v>650</v>
      </c>
      <c r="D503" s="81" t="s">
        <v>638</v>
      </c>
      <c r="E503" s="80" t="s">
        <v>1509</v>
      </c>
      <c r="F503" s="80"/>
      <c r="G503" s="82">
        <f>G504</f>
        <v>0</v>
      </c>
      <c r="H503" s="82">
        <f t="shared" si="51"/>
        <v>1396428.57</v>
      </c>
      <c r="I503" s="82">
        <f t="shared" si="51"/>
        <v>1396428.57</v>
      </c>
      <c r="J503" s="82">
        <f t="shared" si="51"/>
        <v>0</v>
      </c>
      <c r="K503" s="82">
        <f t="shared" si="51"/>
        <v>0</v>
      </c>
      <c r="L503" s="82">
        <f t="shared" si="50"/>
        <v>0</v>
      </c>
      <c r="M503" s="89"/>
      <c r="N503" s="89"/>
      <c r="O503" s="89"/>
    </row>
    <row r="504" spans="2:15" ht="25.5">
      <c r="B504" s="129" t="s">
        <v>768</v>
      </c>
      <c r="C504" s="80" t="s">
        <v>650</v>
      </c>
      <c r="D504" s="81" t="s">
        <v>638</v>
      </c>
      <c r="E504" s="80" t="s">
        <v>1509</v>
      </c>
      <c r="F504" s="80" t="s">
        <v>974</v>
      </c>
      <c r="G504" s="82">
        <v>0</v>
      </c>
      <c r="H504" s="82">
        <v>1396428.57</v>
      </c>
      <c r="I504" s="82">
        <f>G504+H504</f>
        <v>1396428.57</v>
      </c>
      <c r="J504" s="82">
        <v>0</v>
      </c>
      <c r="K504" s="82">
        <v>0</v>
      </c>
      <c r="L504" s="82">
        <f t="shared" si="50"/>
        <v>0</v>
      </c>
      <c r="M504" s="89"/>
      <c r="N504" s="89"/>
      <c r="O504" s="89"/>
    </row>
    <row r="505" spans="1:15" ht="12.75">
      <c r="A505" s="85"/>
      <c r="B505" s="129" t="s">
        <v>394</v>
      </c>
      <c r="C505" s="80" t="s">
        <v>650</v>
      </c>
      <c r="D505" s="81" t="s">
        <v>641</v>
      </c>
      <c r="E505" s="80"/>
      <c r="F505" s="80"/>
      <c r="G505" s="82">
        <f aca="true" t="shared" si="52" ref="G505:K506">G506</f>
        <v>4961785</v>
      </c>
      <c r="H505" s="82">
        <f t="shared" si="52"/>
        <v>0</v>
      </c>
      <c r="I505" s="82">
        <f t="shared" si="52"/>
        <v>4961785</v>
      </c>
      <c r="J505" s="82">
        <f t="shared" si="52"/>
        <v>4961785</v>
      </c>
      <c r="K505" s="82">
        <f t="shared" si="52"/>
        <v>0</v>
      </c>
      <c r="L505" s="82">
        <f t="shared" si="50"/>
        <v>4961785</v>
      </c>
      <c r="M505" s="89"/>
      <c r="N505" s="89"/>
      <c r="O505" s="89"/>
    </row>
    <row r="506" spans="2:15" ht="25.5">
      <c r="B506" s="129" t="s">
        <v>1257</v>
      </c>
      <c r="C506" s="80" t="s">
        <v>650</v>
      </c>
      <c r="D506" s="81" t="s">
        <v>641</v>
      </c>
      <c r="E506" s="81" t="s">
        <v>1176</v>
      </c>
      <c r="F506" s="80"/>
      <c r="G506" s="82">
        <f t="shared" si="52"/>
        <v>4961785</v>
      </c>
      <c r="H506" s="82">
        <f t="shared" si="52"/>
        <v>0</v>
      </c>
      <c r="I506" s="82">
        <f t="shared" si="52"/>
        <v>4961785</v>
      </c>
      <c r="J506" s="82">
        <f t="shared" si="52"/>
        <v>4961785</v>
      </c>
      <c r="K506" s="82">
        <f t="shared" si="52"/>
        <v>0</v>
      </c>
      <c r="L506" s="82">
        <f t="shared" si="50"/>
        <v>4961785</v>
      </c>
      <c r="M506" s="89"/>
      <c r="N506" s="89"/>
      <c r="O506" s="89"/>
    </row>
    <row r="507" spans="2:15" ht="38.25">
      <c r="B507" s="129" t="s">
        <v>1391</v>
      </c>
      <c r="C507" s="80" t="s">
        <v>650</v>
      </c>
      <c r="D507" s="81" t="s">
        <v>641</v>
      </c>
      <c r="E507" s="81" t="s">
        <v>1183</v>
      </c>
      <c r="F507" s="80"/>
      <c r="G507" s="82">
        <f>G509+G513</f>
        <v>4961785</v>
      </c>
      <c r="H507" s="82">
        <f>H509+H513</f>
        <v>0</v>
      </c>
      <c r="I507" s="82">
        <f>I509+I513</f>
        <v>4961785</v>
      </c>
      <c r="J507" s="82">
        <f>J509+J513</f>
        <v>4961785</v>
      </c>
      <c r="K507" s="82">
        <f>K509+K513</f>
        <v>0</v>
      </c>
      <c r="L507" s="82">
        <f t="shared" si="50"/>
        <v>4961785</v>
      </c>
      <c r="M507" s="89"/>
      <c r="N507" s="89"/>
      <c r="O507" s="89"/>
    </row>
    <row r="508" spans="2:15" ht="38.25" hidden="1">
      <c r="B508" s="129" t="s">
        <v>1438</v>
      </c>
      <c r="C508" s="80" t="s">
        <v>650</v>
      </c>
      <c r="D508" s="81" t="s">
        <v>641</v>
      </c>
      <c r="E508" s="81" t="s">
        <v>1184</v>
      </c>
      <c r="F508" s="80"/>
      <c r="G508" s="82">
        <v>0</v>
      </c>
      <c r="H508" s="82">
        <v>0</v>
      </c>
      <c r="I508" s="82">
        <v>0</v>
      </c>
      <c r="J508" s="82">
        <v>0</v>
      </c>
      <c r="K508" s="82">
        <v>0</v>
      </c>
      <c r="L508" s="82">
        <f t="shared" si="50"/>
        <v>0</v>
      </c>
      <c r="M508" s="89"/>
      <c r="N508" s="89"/>
      <c r="O508" s="89"/>
    </row>
    <row r="509" spans="2:15" ht="38.25">
      <c r="B509" s="129" t="s">
        <v>1438</v>
      </c>
      <c r="C509" s="80" t="s">
        <v>650</v>
      </c>
      <c r="D509" s="81" t="s">
        <v>641</v>
      </c>
      <c r="E509" s="81" t="s">
        <v>1442</v>
      </c>
      <c r="F509" s="80"/>
      <c r="G509" s="82">
        <f aca="true" t="shared" si="53" ref="G509:K511">G510</f>
        <v>1067430</v>
      </c>
      <c r="H509" s="82">
        <f t="shared" si="53"/>
        <v>0</v>
      </c>
      <c r="I509" s="82">
        <f t="shared" si="53"/>
        <v>1067430</v>
      </c>
      <c r="J509" s="82">
        <f t="shared" si="53"/>
        <v>1067430</v>
      </c>
      <c r="K509" s="82">
        <f t="shared" si="53"/>
        <v>0</v>
      </c>
      <c r="L509" s="82">
        <f t="shared" si="50"/>
        <v>1067430</v>
      </c>
      <c r="M509" s="89"/>
      <c r="N509" s="89"/>
      <c r="O509" s="89"/>
    </row>
    <row r="510" spans="2:15" ht="24">
      <c r="B510" s="92" t="s">
        <v>1495</v>
      </c>
      <c r="C510" s="80" t="s">
        <v>650</v>
      </c>
      <c r="D510" s="81" t="s">
        <v>641</v>
      </c>
      <c r="E510" s="81" t="s">
        <v>1496</v>
      </c>
      <c r="F510" s="80"/>
      <c r="G510" s="82">
        <f t="shared" si="53"/>
        <v>1067430</v>
      </c>
      <c r="H510" s="82">
        <f t="shared" si="53"/>
        <v>0</v>
      </c>
      <c r="I510" s="82">
        <f t="shared" si="53"/>
        <v>1067430</v>
      </c>
      <c r="J510" s="82">
        <f t="shared" si="53"/>
        <v>1067430</v>
      </c>
      <c r="K510" s="82">
        <f t="shared" si="53"/>
        <v>0</v>
      </c>
      <c r="L510" s="82">
        <f t="shared" si="50"/>
        <v>1067430</v>
      </c>
      <c r="M510" s="89"/>
      <c r="N510" s="89"/>
      <c r="O510" s="89"/>
    </row>
    <row r="511" spans="2:15" ht="25.5">
      <c r="B511" s="129" t="s">
        <v>1439</v>
      </c>
      <c r="C511" s="80" t="s">
        <v>650</v>
      </c>
      <c r="D511" s="81" t="s">
        <v>641</v>
      </c>
      <c r="E511" s="81" t="s">
        <v>1319</v>
      </c>
      <c r="F511" s="80"/>
      <c r="G511" s="82">
        <f t="shared" si="53"/>
        <v>1067430</v>
      </c>
      <c r="H511" s="82">
        <f t="shared" si="53"/>
        <v>0</v>
      </c>
      <c r="I511" s="82">
        <f t="shared" si="53"/>
        <v>1067430</v>
      </c>
      <c r="J511" s="82">
        <f t="shared" si="53"/>
        <v>1067430</v>
      </c>
      <c r="K511" s="82">
        <f t="shared" si="53"/>
        <v>0</v>
      </c>
      <c r="L511" s="82">
        <f t="shared" si="50"/>
        <v>1067430</v>
      </c>
      <c r="M511" s="89"/>
      <c r="N511" s="89"/>
      <c r="O511" s="89"/>
    </row>
    <row r="512" spans="2:15" ht="51">
      <c r="B512" s="129" t="s">
        <v>767</v>
      </c>
      <c r="C512" s="80" t="s">
        <v>650</v>
      </c>
      <c r="D512" s="81" t="s">
        <v>641</v>
      </c>
      <c r="E512" s="81" t="s">
        <v>1319</v>
      </c>
      <c r="F512" s="80" t="s">
        <v>735</v>
      </c>
      <c r="G512" s="82">
        <v>1067430</v>
      </c>
      <c r="H512" s="82">
        <v>0</v>
      </c>
      <c r="I512" s="82">
        <f>G512+H512</f>
        <v>1067430</v>
      </c>
      <c r="J512" s="82">
        <v>1067430</v>
      </c>
      <c r="K512" s="82">
        <v>0</v>
      </c>
      <c r="L512" s="82">
        <f t="shared" si="50"/>
        <v>1067430</v>
      </c>
      <c r="M512" s="89"/>
      <c r="N512" s="89"/>
      <c r="O512" s="89"/>
    </row>
    <row r="513" spans="2:15" ht="25.5">
      <c r="B513" s="129" t="s">
        <v>1263</v>
      </c>
      <c r="C513" s="80" t="s">
        <v>650</v>
      </c>
      <c r="D513" s="81" t="s">
        <v>641</v>
      </c>
      <c r="E513" s="81" t="s">
        <v>1185</v>
      </c>
      <c r="F513" s="80"/>
      <c r="G513" s="82">
        <f>G514</f>
        <v>3894355</v>
      </c>
      <c r="H513" s="82">
        <f>H514</f>
        <v>0</v>
      </c>
      <c r="I513" s="82">
        <f>I514</f>
        <v>3894355</v>
      </c>
      <c r="J513" s="82">
        <f>J514</f>
        <v>3894355</v>
      </c>
      <c r="K513" s="82">
        <f>K514</f>
        <v>0</v>
      </c>
      <c r="L513" s="82">
        <f t="shared" si="50"/>
        <v>3894355</v>
      </c>
      <c r="M513" s="89"/>
      <c r="N513" s="89"/>
      <c r="O513" s="89"/>
    </row>
    <row r="514" spans="2:15" ht="25.5">
      <c r="B514" s="129" t="s">
        <v>1264</v>
      </c>
      <c r="C514" s="80" t="s">
        <v>650</v>
      </c>
      <c r="D514" s="81" t="s">
        <v>641</v>
      </c>
      <c r="E514" s="81" t="s">
        <v>1320</v>
      </c>
      <c r="F514" s="80"/>
      <c r="G514" s="82">
        <f>G515+G516+G517</f>
        <v>3894355</v>
      </c>
      <c r="H514" s="82">
        <f>H515+H516+H517</f>
        <v>0</v>
      </c>
      <c r="I514" s="82">
        <f>I515+I516+I517</f>
        <v>3894355</v>
      </c>
      <c r="J514" s="82">
        <f>J515+J516+J517</f>
        <v>3894355</v>
      </c>
      <c r="K514" s="82">
        <f>K515+K516+K517</f>
        <v>0</v>
      </c>
      <c r="L514" s="82">
        <f t="shared" si="50"/>
        <v>3894355</v>
      </c>
      <c r="M514" s="89"/>
      <c r="N514" s="89"/>
      <c r="O514" s="89"/>
    </row>
    <row r="515" spans="2:15" ht="51">
      <c r="B515" s="129" t="s">
        <v>767</v>
      </c>
      <c r="C515" s="80" t="s">
        <v>650</v>
      </c>
      <c r="D515" s="81" t="s">
        <v>641</v>
      </c>
      <c r="E515" s="81" t="s">
        <v>1320</v>
      </c>
      <c r="F515" s="80" t="s">
        <v>735</v>
      </c>
      <c r="G515" s="82">
        <v>3871600</v>
      </c>
      <c r="H515" s="82">
        <v>0</v>
      </c>
      <c r="I515" s="82">
        <f>G515+H515</f>
        <v>3871600</v>
      </c>
      <c r="J515" s="82">
        <v>3871600</v>
      </c>
      <c r="K515" s="82">
        <v>0</v>
      </c>
      <c r="L515" s="82">
        <f t="shared" si="50"/>
        <v>3871600</v>
      </c>
      <c r="M515" s="89"/>
      <c r="N515" s="89"/>
      <c r="O515" s="89"/>
    </row>
    <row r="516" spans="2:15" ht="25.5">
      <c r="B516" s="129" t="s">
        <v>768</v>
      </c>
      <c r="C516" s="80" t="s">
        <v>650</v>
      </c>
      <c r="D516" s="81" t="s">
        <v>641</v>
      </c>
      <c r="E516" s="81" t="s">
        <v>1320</v>
      </c>
      <c r="F516" s="80" t="s">
        <v>974</v>
      </c>
      <c r="G516" s="82">
        <v>11400</v>
      </c>
      <c r="H516" s="82">
        <v>0</v>
      </c>
      <c r="I516" s="82">
        <f>G516+H516</f>
        <v>11400</v>
      </c>
      <c r="J516" s="82">
        <v>11400</v>
      </c>
      <c r="K516" s="82">
        <v>0</v>
      </c>
      <c r="L516" s="82">
        <f t="shared" si="50"/>
        <v>11400</v>
      </c>
      <c r="M516" s="89"/>
      <c r="N516" s="89"/>
      <c r="O516" s="89"/>
    </row>
    <row r="517" spans="2:15" ht="12.75">
      <c r="B517" s="129" t="s">
        <v>771</v>
      </c>
      <c r="C517" s="80" t="s">
        <v>650</v>
      </c>
      <c r="D517" s="81" t="s">
        <v>641</v>
      </c>
      <c r="E517" s="81" t="s">
        <v>1320</v>
      </c>
      <c r="F517" s="80" t="s">
        <v>970</v>
      </c>
      <c r="G517" s="82">
        <v>11355</v>
      </c>
      <c r="H517" s="82">
        <v>0</v>
      </c>
      <c r="I517" s="82">
        <f>G517+H517</f>
        <v>11355</v>
      </c>
      <c r="J517" s="82">
        <v>11355</v>
      </c>
      <c r="K517" s="82">
        <v>0</v>
      </c>
      <c r="L517" s="82">
        <f t="shared" si="50"/>
        <v>11355</v>
      </c>
      <c r="M517" s="89"/>
      <c r="N517" s="89"/>
      <c r="O517" s="89"/>
    </row>
    <row r="518" spans="2:15" ht="12.75">
      <c r="B518" s="129" t="s">
        <v>961</v>
      </c>
      <c r="C518" s="80" t="s">
        <v>628</v>
      </c>
      <c r="D518" s="81"/>
      <c r="E518" s="81"/>
      <c r="F518" s="80"/>
      <c r="G518" s="82">
        <f>G549+G519+G525</f>
        <v>11383587.84</v>
      </c>
      <c r="H518" s="82">
        <f>H549+H519+H525</f>
        <v>-1283041.84</v>
      </c>
      <c r="I518" s="82">
        <f>I549+I519+I525</f>
        <v>10100546</v>
      </c>
      <c r="J518" s="82">
        <f>J549+J519+J525</f>
        <v>12894783.55</v>
      </c>
      <c r="K518" s="82">
        <f>K549+K519+K525</f>
        <v>-1271940.61</v>
      </c>
      <c r="L518" s="82">
        <f t="shared" si="50"/>
        <v>11622842.940000001</v>
      </c>
      <c r="M518" s="89"/>
      <c r="N518" s="89"/>
      <c r="O518" s="89"/>
    </row>
    <row r="519" spans="2:15" ht="12.75">
      <c r="B519" s="129" t="s">
        <v>11</v>
      </c>
      <c r="C519" s="80" t="s">
        <v>628</v>
      </c>
      <c r="D519" s="81" t="s">
        <v>638</v>
      </c>
      <c r="E519" s="81"/>
      <c r="F519" s="80"/>
      <c r="G519" s="82">
        <f aca="true" t="shared" si="54" ref="G519:K523">G520</f>
        <v>1159396</v>
      </c>
      <c r="H519" s="82">
        <f t="shared" si="54"/>
        <v>0</v>
      </c>
      <c r="I519" s="82">
        <f t="shared" si="54"/>
        <v>1159396</v>
      </c>
      <c r="J519" s="82">
        <f t="shared" si="54"/>
        <v>1159396</v>
      </c>
      <c r="K519" s="82">
        <f t="shared" si="54"/>
        <v>0</v>
      </c>
      <c r="L519" s="82">
        <f t="shared" si="50"/>
        <v>1159396</v>
      </c>
      <c r="M519" s="89"/>
      <c r="N519" s="89"/>
      <c r="O519" s="89"/>
    </row>
    <row r="520" spans="2:15" ht="38.25">
      <c r="B520" s="129" t="s">
        <v>1229</v>
      </c>
      <c r="C520" s="80" t="s">
        <v>628</v>
      </c>
      <c r="D520" s="81" t="s">
        <v>638</v>
      </c>
      <c r="E520" s="81" t="s">
        <v>1161</v>
      </c>
      <c r="F520" s="80"/>
      <c r="G520" s="82">
        <f t="shared" si="54"/>
        <v>1159396</v>
      </c>
      <c r="H520" s="82">
        <f t="shared" si="54"/>
        <v>0</v>
      </c>
      <c r="I520" s="82">
        <f t="shared" si="54"/>
        <v>1159396</v>
      </c>
      <c r="J520" s="82">
        <f t="shared" si="54"/>
        <v>1159396</v>
      </c>
      <c r="K520" s="82">
        <f t="shared" si="54"/>
        <v>0</v>
      </c>
      <c r="L520" s="82">
        <f t="shared" si="50"/>
        <v>1159396</v>
      </c>
      <c r="M520" s="89"/>
      <c r="N520" s="89"/>
      <c r="O520" s="89"/>
    </row>
    <row r="521" spans="2:15" ht="25.5">
      <c r="B521" s="129" t="s">
        <v>1249</v>
      </c>
      <c r="C521" s="80" t="s">
        <v>628</v>
      </c>
      <c r="D521" s="81" t="s">
        <v>638</v>
      </c>
      <c r="E521" s="81" t="s">
        <v>1162</v>
      </c>
      <c r="F521" s="80"/>
      <c r="G521" s="82">
        <f t="shared" si="54"/>
        <v>1159396</v>
      </c>
      <c r="H521" s="82">
        <f t="shared" si="54"/>
        <v>0</v>
      </c>
      <c r="I521" s="82">
        <f t="shared" si="54"/>
        <v>1159396</v>
      </c>
      <c r="J521" s="82">
        <f t="shared" si="54"/>
        <v>1159396</v>
      </c>
      <c r="K521" s="82">
        <f t="shared" si="54"/>
        <v>0</v>
      </c>
      <c r="L521" s="82">
        <f t="shared" si="50"/>
        <v>1159396</v>
      </c>
      <c r="M521" s="89"/>
      <c r="N521" s="89"/>
      <c r="O521" s="89"/>
    </row>
    <row r="522" spans="2:15" ht="25.5">
      <c r="B522" s="129" t="s">
        <v>1250</v>
      </c>
      <c r="C522" s="80" t="s">
        <v>628</v>
      </c>
      <c r="D522" s="81" t="s">
        <v>638</v>
      </c>
      <c r="E522" s="81" t="s">
        <v>1163</v>
      </c>
      <c r="F522" s="80"/>
      <c r="G522" s="82">
        <f t="shared" si="54"/>
        <v>1159396</v>
      </c>
      <c r="H522" s="82">
        <f t="shared" si="54"/>
        <v>0</v>
      </c>
      <c r="I522" s="82">
        <f t="shared" si="54"/>
        <v>1159396</v>
      </c>
      <c r="J522" s="82">
        <f t="shared" si="54"/>
        <v>1159396</v>
      </c>
      <c r="K522" s="82">
        <f t="shared" si="54"/>
        <v>0</v>
      </c>
      <c r="L522" s="82">
        <f t="shared" si="50"/>
        <v>1159396</v>
      </c>
      <c r="M522" s="89"/>
      <c r="N522" s="89"/>
      <c r="O522" s="89"/>
    </row>
    <row r="523" spans="2:15" ht="12.75">
      <c r="B523" s="129" t="s">
        <v>1251</v>
      </c>
      <c r="C523" s="80" t="s">
        <v>628</v>
      </c>
      <c r="D523" s="81" t="s">
        <v>638</v>
      </c>
      <c r="E523" s="81" t="s">
        <v>1164</v>
      </c>
      <c r="F523" s="80"/>
      <c r="G523" s="82">
        <f t="shared" si="54"/>
        <v>1159396</v>
      </c>
      <c r="H523" s="82">
        <f t="shared" si="54"/>
        <v>0</v>
      </c>
      <c r="I523" s="82">
        <f t="shared" si="54"/>
        <v>1159396</v>
      </c>
      <c r="J523" s="82">
        <f t="shared" si="54"/>
        <v>1159396</v>
      </c>
      <c r="K523" s="82">
        <f t="shared" si="54"/>
        <v>0</v>
      </c>
      <c r="L523" s="82">
        <f t="shared" si="50"/>
        <v>1159396</v>
      </c>
      <c r="M523" s="89"/>
      <c r="N523" s="89"/>
      <c r="O523" s="89"/>
    </row>
    <row r="524" spans="2:15" ht="12.75">
      <c r="B524" s="129" t="s">
        <v>773</v>
      </c>
      <c r="C524" s="80" t="s">
        <v>628</v>
      </c>
      <c r="D524" s="81" t="s">
        <v>638</v>
      </c>
      <c r="E524" s="81" t="s">
        <v>1164</v>
      </c>
      <c r="F524" s="80" t="s">
        <v>1002</v>
      </c>
      <c r="G524" s="82">
        <v>1159396</v>
      </c>
      <c r="H524" s="82">
        <v>0</v>
      </c>
      <c r="I524" s="82">
        <f>G524+H524</f>
        <v>1159396</v>
      </c>
      <c r="J524" s="82">
        <v>1159396</v>
      </c>
      <c r="K524" s="82">
        <v>0</v>
      </c>
      <c r="L524" s="82">
        <f t="shared" si="50"/>
        <v>1159396</v>
      </c>
      <c r="M524" s="89"/>
      <c r="N524" s="89"/>
      <c r="O524" s="89"/>
    </row>
    <row r="525" spans="2:15" ht="12.75">
      <c r="B525" s="129" t="s">
        <v>490</v>
      </c>
      <c r="C525" s="80" t="s">
        <v>628</v>
      </c>
      <c r="D525" s="81" t="s">
        <v>640</v>
      </c>
      <c r="E525" s="81"/>
      <c r="F525" s="80"/>
      <c r="G525" s="82">
        <f>G541+G526</f>
        <v>6608691.84</v>
      </c>
      <c r="H525" s="82">
        <f>H541+H526</f>
        <v>-1283041.84</v>
      </c>
      <c r="I525" s="82">
        <f>I541+I526</f>
        <v>5325650</v>
      </c>
      <c r="J525" s="82">
        <f>J541+J526</f>
        <v>8119887.55</v>
      </c>
      <c r="K525" s="82">
        <f>K541+K526</f>
        <v>-1271940.61</v>
      </c>
      <c r="L525" s="82">
        <f t="shared" si="50"/>
        <v>6847946.9399999995</v>
      </c>
      <c r="M525" s="89"/>
      <c r="N525" s="89"/>
      <c r="O525" s="89"/>
    </row>
    <row r="526" spans="2:15" ht="51">
      <c r="B526" s="129" t="s">
        <v>1238</v>
      </c>
      <c r="C526" s="80" t="s">
        <v>628</v>
      </c>
      <c r="D526" s="81" t="s">
        <v>640</v>
      </c>
      <c r="E526" s="81" t="s">
        <v>1166</v>
      </c>
      <c r="F526" s="80"/>
      <c r="G526" s="82">
        <f aca="true" t="shared" si="55" ref="G526:K527">G527</f>
        <v>6608691.84</v>
      </c>
      <c r="H526" s="82">
        <f t="shared" si="55"/>
        <v>-1283041.84</v>
      </c>
      <c r="I526" s="82">
        <f t="shared" si="55"/>
        <v>5325650</v>
      </c>
      <c r="J526" s="82">
        <f t="shared" si="55"/>
        <v>8119887.55</v>
      </c>
      <c r="K526" s="82">
        <f t="shared" si="55"/>
        <v>-1271940.61</v>
      </c>
      <c r="L526" s="82">
        <f t="shared" si="50"/>
        <v>6847946.9399999995</v>
      </c>
      <c r="M526" s="89"/>
      <c r="N526" s="89"/>
      <c r="O526" s="89"/>
    </row>
    <row r="527" spans="2:15" ht="12.75">
      <c r="B527" s="129" t="s">
        <v>1252</v>
      </c>
      <c r="C527" s="80" t="s">
        <v>628</v>
      </c>
      <c r="D527" s="81" t="s">
        <v>640</v>
      </c>
      <c r="E527" s="81" t="s">
        <v>1168</v>
      </c>
      <c r="F527" s="80"/>
      <c r="G527" s="82">
        <f t="shared" si="55"/>
        <v>6608691.84</v>
      </c>
      <c r="H527" s="82">
        <f t="shared" si="55"/>
        <v>-1283041.84</v>
      </c>
      <c r="I527" s="82">
        <f t="shared" si="55"/>
        <v>5325650</v>
      </c>
      <c r="J527" s="82">
        <f t="shared" si="55"/>
        <v>8119887.55</v>
      </c>
      <c r="K527" s="82">
        <f t="shared" si="55"/>
        <v>-1271940.61</v>
      </c>
      <c r="L527" s="82">
        <f t="shared" si="50"/>
        <v>6847946.9399999995</v>
      </c>
      <c r="M527" s="89"/>
      <c r="N527" s="89"/>
      <c r="O527" s="89"/>
    </row>
    <row r="528" spans="2:15" ht="25.5">
      <c r="B528" s="129" t="s">
        <v>929</v>
      </c>
      <c r="C528" s="80" t="s">
        <v>628</v>
      </c>
      <c r="D528" s="81" t="s">
        <v>640</v>
      </c>
      <c r="E528" s="81" t="s">
        <v>1169</v>
      </c>
      <c r="F528" s="80"/>
      <c r="G528" s="82">
        <f>G529+G531+G537+G533+G535+G539</f>
        <v>6608691.84</v>
      </c>
      <c r="H528" s="82">
        <f>H529+H531+H537+H533+H535+H539</f>
        <v>-1283041.84</v>
      </c>
      <c r="I528" s="82">
        <f>I529+I531+I537+I533+I535+I539</f>
        <v>5325650</v>
      </c>
      <c r="J528" s="82">
        <f>J529+J531+J537+J533+J535+J539</f>
        <v>8119887.55</v>
      </c>
      <c r="K528" s="82">
        <f>K529+K531+K537+K533+K535+K539</f>
        <v>-1271940.61</v>
      </c>
      <c r="L528" s="82">
        <f t="shared" si="50"/>
        <v>6847946.9399999995</v>
      </c>
      <c r="M528" s="89"/>
      <c r="N528" s="89"/>
      <c r="O528" s="89"/>
    </row>
    <row r="529" spans="2:15" ht="38.25">
      <c r="B529" s="129" t="s">
        <v>1253</v>
      </c>
      <c r="C529" s="80" t="s">
        <v>628</v>
      </c>
      <c r="D529" s="81" t="s">
        <v>640</v>
      </c>
      <c r="E529" s="81" t="s">
        <v>1170</v>
      </c>
      <c r="F529" s="80"/>
      <c r="G529" s="82">
        <f>G530</f>
        <v>4671500</v>
      </c>
      <c r="H529" s="82">
        <f>H530</f>
        <v>-80</v>
      </c>
      <c r="I529" s="82">
        <f>I530</f>
        <v>4671420</v>
      </c>
      <c r="J529" s="82">
        <f>J530</f>
        <v>6228600</v>
      </c>
      <c r="K529" s="82">
        <f>K530</f>
        <v>-40</v>
      </c>
      <c r="L529" s="82">
        <f t="shared" si="50"/>
        <v>6228560</v>
      </c>
      <c r="M529" s="89"/>
      <c r="N529" s="89"/>
      <c r="O529" s="89"/>
    </row>
    <row r="530" spans="2:15" ht="12.75">
      <c r="B530" s="129" t="s">
        <v>773</v>
      </c>
      <c r="C530" s="80" t="s">
        <v>628</v>
      </c>
      <c r="D530" s="81" t="s">
        <v>640</v>
      </c>
      <c r="E530" s="81" t="s">
        <v>1170</v>
      </c>
      <c r="F530" s="80" t="s">
        <v>1002</v>
      </c>
      <c r="G530" s="82">
        <v>4671500</v>
      </c>
      <c r="H530" s="82">
        <v>-80</v>
      </c>
      <c r="I530" s="82">
        <f>G530+H530</f>
        <v>4671420</v>
      </c>
      <c r="J530" s="82">
        <v>6228600</v>
      </c>
      <c r="K530" s="82">
        <v>-40</v>
      </c>
      <c r="L530" s="82">
        <f t="shared" si="50"/>
        <v>6228560</v>
      </c>
      <c r="M530" s="89"/>
      <c r="N530" s="89"/>
      <c r="O530" s="89"/>
    </row>
    <row r="531" spans="2:15" ht="51" hidden="1">
      <c r="B531" s="129" t="s">
        <v>1147</v>
      </c>
      <c r="C531" s="80" t="s">
        <v>628</v>
      </c>
      <c r="D531" s="81" t="s">
        <v>640</v>
      </c>
      <c r="E531" s="81" t="s">
        <v>1171</v>
      </c>
      <c r="F531" s="80"/>
      <c r="G531" s="82">
        <f>G532</f>
        <v>0</v>
      </c>
      <c r="H531" s="82">
        <f>H532</f>
        <v>0</v>
      </c>
      <c r="I531" s="82">
        <f>I532</f>
        <v>0</v>
      </c>
      <c r="J531" s="82">
        <f>J532</f>
        <v>0</v>
      </c>
      <c r="K531" s="82">
        <f>K532</f>
        <v>0</v>
      </c>
      <c r="L531" s="82">
        <f t="shared" si="50"/>
        <v>0</v>
      </c>
      <c r="M531" s="89"/>
      <c r="N531" s="89"/>
      <c r="O531" s="89"/>
    </row>
    <row r="532" spans="2:15" ht="12.75" hidden="1">
      <c r="B532" s="129" t="s">
        <v>773</v>
      </c>
      <c r="C532" s="80" t="s">
        <v>628</v>
      </c>
      <c r="D532" s="81" t="s">
        <v>640</v>
      </c>
      <c r="E532" s="81" t="s">
        <v>1171</v>
      </c>
      <c r="F532" s="80" t="s">
        <v>1002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82">
        <f t="shared" si="50"/>
        <v>0</v>
      </c>
      <c r="M532" s="89"/>
      <c r="N532" s="89"/>
      <c r="O532" s="89"/>
    </row>
    <row r="533" spans="2:15" ht="24">
      <c r="B533" s="92" t="s">
        <v>1381</v>
      </c>
      <c r="C533" s="80" t="s">
        <v>628</v>
      </c>
      <c r="D533" s="81" t="s">
        <v>640</v>
      </c>
      <c r="E533" s="81" t="s">
        <v>1309</v>
      </c>
      <c r="F533" s="80"/>
      <c r="G533" s="82">
        <f>G534</f>
        <v>1402600</v>
      </c>
      <c r="H533" s="82">
        <f>H534</f>
        <v>-1283010.27</v>
      </c>
      <c r="I533" s="82">
        <f>I534</f>
        <v>119589.72999999998</v>
      </c>
      <c r="J533" s="82">
        <f>J534</f>
        <v>1391900</v>
      </c>
      <c r="K533" s="82">
        <f>K534</f>
        <v>-1271854.33</v>
      </c>
      <c r="L533" s="82">
        <f t="shared" si="50"/>
        <v>120045.66999999993</v>
      </c>
      <c r="M533" s="89"/>
      <c r="N533" s="89"/>
      <c r="O533" s="89"/>
    </row>
    <row r="534" spans="2:15" ht="12.75">
      <c r="B534" s="92" t="s">
        <v>773</v>
      </c>
      <c r="C534" s="80" t="s">
        <v>628</v>
      </c>
      <c r="D534" s="81" t="s">
        <v>640</v>
      </c>
      <c r="E534" s="81" t="s">
        <v>1309</v>
      </c>
      <c r="F534" s="80" t="s">
        <v>1002</v>
      </c>
      <c r="G534" s="82">
        <v>1402600</v>
      </c>
      <c r="H534" s="82">
        <v>-1283010.27</v>
      </c>
      <c r="I534" s="82">
        <f>G534+H534</f>
        <v>119589.72999999998</v>
      </c>
      <c r="J534" s="82">
        <v>1391900</v>
      </c>
      <c r="K534" s="82">
        <v>-1271854.33</v>
      </c>
      <c r="L534" s="82">
        <f t="shared" si="50"/>
        <v>120045.66999999993</v>
      </c>
      <c r="M534" s="89"/>
      <c r="N534" s="89"/>
      <c r="O534" s="89"/>
    </row>
    <row r="535" spans="2:15" ht="24" hidden="1">
      <c r="B535" s="92" t="s">
        <v>1028</v>
      </c>
      <c r="C535" s="80" t="s">
        <v>628</v>
      </c>
      <c r="D535" s="81" t="s">
        <v>640</v>
      </c>
      <c r="E535" s="81" t="s">
        <v>1428</v>
      </c>
      <c r="F535" s="80"/>
      <c r="G535" s="82">
        <f>G536</f>
        <v>0</v>
      </c>
      <c r="H535" s="82">
        <f>H536</f>
        <v>0</v>
      </c>
      <c r="I535" s="82">
        <f>I536</f>
        <v>0</v>
      </c>
      <c r="J535" s="82">
        <f>J536</f>
        <v>0</v>
      </c>
      <c r="K535" s="82">
        <f>K536</f>
        <v>0</v>
      </c>
      <c r="L535" s="82">
        <f t="shared" si="50"/>
        <v>0</v>
      </c>
      <c r="M535" s="89"/>
      <c r="N535" s="89"/>
      <c r="O535" s="89"/>
    </row>
    <row r="536" spans="2:15" ht="12.75" hidden="1">
      <c r="B536" s="92" t="s">
        <v>773</v>
      </c>
      <c r="C536" s="80" t="s">
        <v>628</v>
      </c>
      <c r="D536" s="81" t="s">
        <v>640</v>
      </c>
      <c r="E536" s="81" t="s">
        <v>1428</v>
      </c>
      <c r="F536" s="80" t="s">
        <v>1002</v>
      </c>
      <c r="G536" s="82">
        <v>0</v>
      </c>
      <c r="H536" s="82">
        <v>0</v>
      </c>
      <c r="I536" s="82">
        <v>0</v>
      </c>
      <c r="J536" s="82">
        <v>0</v>
      </c>
      <c r="K536" s="82">
        <v>0</v>
      </c>
      <c r="L536" s="82">
        <f t="shared" si="50"/>
        <v>0</v>
      </c>
      <c r="M536" s="89"/>
      <c r="N536" s="89"/>
      <c r="O536" s="89"/>
    </row>
    <row r="537" spans="2:15" ht="25.5" hidden="1">
      <c r="B537" s="129" t="s">
        <v>1028</v>
      </c>
      <c r="C537" s="80" t="s">
        <v>628</v>
      </c>
      <c r="D537" s="81" t="s">
        <v>640</v>
      </c>
      <c r="E537" s="81" t="s">
        <v>1172</v>
      </c>
      <c r="F537" s="80"/>
      <c r="G537" s="82">
        <f>G538</f>
        <v>0</v>
      </c>
      <c r="H537" s="82">
        <f>H538</f>
        <v>0</v>
      </c>
      <c r="I537" s="82">
        <f>I538</f>
        <v>0</v>
      </c>
      <c r="J537" s="82">
        <f>J538</f>
        <v>0</v>
      </c>
      <c r="K537" s="82">
        <f>K538</f>
        <v>0</v>
      </c>
      <c r="L537" s="82">
        <f t="shared" si="50"/>
        <v>0</v>
      </c>
      <c r="M537" s="89"/>
      <c r="N537" s="89"/>
      <c r="O537" s="89"/>
    </row>
    <row r="538" spans="2:15" ht="12.75" hidden="1">
      <c r="B538" s="129" t="s">
        <v>773</v>
      </c>
      <c r="C538" s="80" t="s">
        <v>628</v>
      </c>
      <c r="D538" s="81" t="s">
        <v>640</v>
      </c>
      <c r="E538" s="81" t="s">
        <v>1172</v>
      </c>
      <c r="F538" s="80" t="s">
        <v>1002</v>
      </c>
      <c r="G538" s="82">
        <v>0</v>
      </c>
      <c r="H538" s="82">
        <v>0</v>
      </c>
      <c r="I538" s="82">
        <v>0</v>
      </c>
      <c r="J538" s="82">
        <v>0</v>
      </c>
      <c r="K538" s="82">
        <v>0</v>
      </c>
      <c r="L538" s="82">
        <f t="shared" si="50"/>
        <v>0</v>
      </c>
      <c r="M538" s="89"/>
      <c r="N538" s="89"/>
      <c r="O538" s="89"/>
    </row>
    <row r="539" spans="2:12" ht="25.5">
      <c r="B539" s="129" t="s">
        <v>1028</v>
      </c>
      <c r="C539" s="80" t="s">
        <v>628</v>
      </c>
      <c r="D539" s="81" t="s">
        <v>640</v>
      </c>
      <c r="E539" s="81" t="s">
        <v>1436</v>
      </c>
      <c r="F539" s="80"/>
      <c r="G539" s="82">
        <f>G540</f>
        <v>534591.84</v>
      </c>
      <c r="H539" s="82">
        <f>H540</f>
        <v>48.43</v>
      </c>
      <c r="I539" s="82">
        <f>I540</f>
        <v>534640.27</v>
      </c>
      <c r="J539" s="82">
        <f>J540</f>
        <v>499387.55</v>
      </c>
      <c r="K539" s="82">
        <f>K540</f>
        <v>-46.28</v>
      </c>
      <c r="L539" s="82">
        <f aca="true" t="shared" si="56" ref="L539:L570">J539+K539</f>
        <v>499341.26999999996</v>
      </c>
    </row>
    <row r="540" spans="2:12" ht="12.75">
      <c r="B540" s="129" t="s">
        <v>773</v>
      </c>
      <c r="C540" s="80" t="s">
        <v>628</v>
      </c>
      <c r="D540" s="81" t="s">
        <v>640</v>
      </c>
      <c r="E540" s="81" t="s">
        <v>1436</v>
      </c>
      <c r="F540" s="80" t="s">
        <v>1002</v>
      </c>
      <c r="G540" s="82">
        <v>534591.84</v>
      </c>
      <c r="H540" s="82">
        <v>48.43</v>
      </c>
      <c r="I540" s="82">
        <f>G540+H540</f>
        <v>534640.27</v>
      </c>
      <c r="J540" s="82">
        <v>499387.55</v>
      </c>
      <c r="K540" s="82">
        <v>-46.28</v>
      </c>
      <c r="L540" s="82">
        <f t="shared" si="56"/>
        <v>499341.26999999996</v>
      </c>
    </row>
    <row r="541" spans="2:12" ht="25.5" hidden="1">
      <c r="B541" s="129" t="s">
        <v>929</v>
      </c>
      <c r="C541" s="80" t="s">
        <v>628</v>
      </c>
      <c r="D541" s="81" t="s">
        <v>640</v>
      </c>
      <c r="E541" s="81" t="s">
        <v>750</v>
      </c>
      <c r="F541" s="80"/>
      <c r="G541" s="82">
        <f>G542</f>
        <v>0</v>
      </c>
      <c r="H541" s="82">
        <f>H542</f>
        <v>0</v>
      </c>
      <c r="I541" s="82">
        <f>I542</f>
        <v>0</v>
      </c>
      <c r="J541" s="82">
        <f>J542</f>
        <v>0</v>
      </c>
      <c r="K541" s="82">
        <f>K542</f>
        <v>0</v>
      </c>
      <c r="L541" s="82">
        <f t="shared" si="56"/>
        <v>0</v>
      </c>
    </row>
    <row r="542" spans="2:12" ht="51" hidden="1">
      <c r="B542" s="129" t="s">
        <v>930</v>
      </c>
      <c r="C542" s="80" t="s">
        <v>628</v>
      </c>
      <c r="D542" s="81" t="s">
        <v>640</v>
      </c>
      <c r="E542" s="81" t="s">
        <v>749</v>
      </c>
      <c r="F542" s="80"/>
      <c r="G542" s="82">
        <f>G545+G543+G547</f>
        <v>0</v>
      </c>
      <c r="H542" s="82">
        <f>H545+H543+H547</f>
        <v>0</v>
      </c>
      <c r="I542" s="82">
        <f>I545+I543+I547</f>
        <v>0</v>
      </c>
      <c r="J542" s="82">
        <f>J545+J543+J547</f>
        <v>0</v>
      </c>
      <c r="K542" s="82">
        <f>K545+K543+K547</f>
        <v>0</v>
      </c>
      <c r="L542" s="82">
        <f t="shared" si="56"/>
        <v>0</v>
      </c>
    </row>
    <row r="543" spans="2:12" ht="25.5" hidden="1">
      <c r="B543" s="129" t="s">
        <v>1028</v>
      </c>
      <c r="C543" s="80" t="s">
        <v>628</v>
      </c>
      <c r="D543" s="81" t="s">
        <v>640</v>
      </c>
      <c r="E543" s="81" t="s">
        <v>1142</v>
      </c>
      <c r="F543" s="80"/>
      <c r="G543" s="82">
        <f>G544</f>
        <v>0</v>
      </c>
      <c r="H543" s="82">
        <f>H544</f>
        <v>0</v>
      </c>
      <c r="I543" s="82">
        <f>I544</f>
        <v>0</v>
      </c>
      <c r="J543" s="82">
        <f>J544</f>
        <v>0</v>
      </c>
      <c r="K543" s="82">
        <f>K544</f>
        <v>0</v>
      </c>
      <c r="L543" s="82">
        <f t="shared" si="56"/>
        <v>0</v>
      </c>
    </row>
    <row r="544" spans="2:12" ht="12.75" hidden="1">
      <c r="B544" s="129" t="s">
        <v>773</v>
      </c>
      <c r="C544" s="80" t="s">
        <v>628</v>
      </c>
      <c r="D544" s="81" t="s">
        <v>640</v>
      </c>
      <c r="E544" s="81" t="s">
        <v>1142</v>
      </c>
      <c r="F544" s="80" t="s">
        <v>1002</v>
      </c>
      <c r="G544" s="82">
        <v>0</v>
      </c>
      <c r="H544" s="82">
        <v>0</v>
      </c>
      <c r="I544" s="82">
        <v>0</v>
      </c>
      <c r="J544" s="82">
        <v>0</v>
      </c>
      <c r="K544" s="82">
        <v>0</v>
      </c>
      <c r="L544" s="82">
        <f t="shared" si="56"/>
        <v>0</v>
      </c>
    </row>
    <row r="545" spans="2:12" ht="63.75" hidden="1">
      <c r="B545" s="129" t="s">
        <v>932</v>
      </c>
      <c r="C545" s="80" t="s">
        <v>628</v>
      </c>
      <c r="D545" s="81" t="s">
        <v>640</v>
      </c>
      <c r="E545" s="81" t="s">
        <v>699</v>
      </c>
      <c r="F545" s="80"/>
      <c r="G545" s="82">
        <f>G546</f>
        <v>0</v>
      </c>
      <c r="H545" s="82">
        <f>H546</f>
        <v>0</v>
      </c>
      <c r="I545" s="82">
        <f>I546</f>
        <v>0</v>
      </c>
      <c r="J545" s="82">
        <f>J546</f>
        <v>0</v>
      </c>
      <c r="K545" s="82">
        <f>K546</f>
        <v>0</v>
      </c>
      <c r="L545" s="82">
        <f t="shared" si="56"/>
        <v>0</v>
      </c>
    </row>
    <row r="546" spans="2:12" ht="12.75" hidden="1">
      <c r="B546" s="129" t="s">
        <v>773</v>
      </c>
      <c r="C546" s="80" t="s">
        <v>628</v>
      </c>
      <c r="D546" s="81" t="s">
        <v>640</v>
      </c>
      <c r="E546" s="81" t="s">
        <v>699</v>
      </c>
      <c r="F546" s="80">
        <v>300</v>
      </c>
      <c r="G546" s="82">
        <v>0</v>
      </c>
      <c r="H546" s="82">
        <v>0</v>
      </c>
      <c r="I546" s="82">
        <v>0</v>
      </c>
      <c r="J546" s="82">
        <v>0</v>
      </c>
      <c r="K546" s="82">
        <v>0</v>
      </c>
      <c r="L546" s="82">
        <f t="shared" si="56"/>
        <v>0</v>
      </c>
    </row>
    <row r="547" spans="2:12" ht="38.25" customHeight="1" hidden="1">
      <c r="B547" s="129" t="s">
        <v>1147</v>
      </c>
      <c r="C547" s="80" t="s">
        <v>628</v>
      </c>
      <c r="D547" s="81" t="s">
        <v>640</v>
      </c>
      <c r="E547" s="81" t="s">
        <v>1146</v>
      </c>
      <c r="F547" s="80"/>
      <c r="G547" s="82">
        <f>G548</f>
        <v>0</v>
      </c>
      <c r="H547" s="82">
        <f>H548</f>
        <v>0</v>
      </c>
      <c r="I547" s="82">
        <f>I548</f>
        <v>0</v>
      </c>
      <c r="J547" s="82">
        <f>J548</f>
        <v>0</v>
      </c>
      <c r="K547" s="82">
        <f>K548</f>
        <v>0</v>
      </c>
      <c r="L547" s="82">
        <f t="shared" si="56"/>
        <v>0</v>
      </c>
    </row>
    <row r="548" spans="2:12" ht="12.75" hidden="1">
      <c r="B548" s="129" t="s">
        <v>773</v>
      </c>
      <c r="C548" s="80" t="s">
        <v>628</v>
      </c>
      <c r="D548" s="81" t="s">
        <v>640</v>
      </c>
      <c r="E548" s="81" t="s">
        <v>1146</v>
      </c>
      <c r="F548" s="80" t="s">
        <v>1002</v>
      </c>
      <c r="G548" s="82">
        <v>0</v>
      </c>
      <c r="H548" s="82">
        <v>0</v>
      </c>
      <c r="I548" s="82">
        <v>0</v>
      </c>
      <c r="J548" s="82">
        <v>0</v>
      </c>
      <c r="K548" s="82">
        <v>0</v>
      </c>
      <c r="L548" s="82">
        <f t="shared" si="56"/>
        <v>0</v>
      </c>
    </row>
    <row r="549" spans="2:12" ht="12.75">
      <c r="B549" s="129" t="s">
        <v>556</v>
      </c>
      <c r="C549" s="80" t="s">
        <v>628</v>
      </c>
      <c r="D549" s="81" t="s">
        <v>641</v>
      </c>
      <c r="E549" s="81"/>
      <c r="F549" s="80"/>
      <c r="G549" s="82">
        <f>G550+G553</f>
        <v>3615500</v>
      </c>
      <c r="H549" s="82">
        <f>H550+H553</f>
        <v>0</v>
      </c>
      <c r="I549" s="82">
        <f>I550+I553</f>
        <v>3615500</v>
      </c>
      <c r="J549" s="82">
        <f>J550+J553</f>
        <v>3615500</v>
      </c>
      <c r="K549" s="82">
        <f>K550+K553</f>
        <v>0</v>
      </c>
      <c r="L549" s="82">
        <f t="shared" si="56"/>
        <v>3615500</v>
      </c>
    </row>
    <row r="550" spans="2:12" ht="12.75" hidden="1">
      <c r="B550" s="129" t="s">
        <v>1079</v>
      </c>
      <c r="C550" s="80" t="s">
        <v>628</v>
      </c>
      <c r="D550" s="81" t="s">
        <v>641</v>
      </c>
      <c r="E550" s="81" t="s">
        <v>759</v>
      </c>
      <c r="F550" s="80"/>
      <c r="G550" s="82">
        <f aca="true" t="shared" si="57" ref="G550:K551">G551</f>
        <v>0</v>
      </c>
      <c r="H550" s="82">
        <f t="shared" si="57"/>
        <v>0</v>
      </c>
      <c r="I550" s="82">
        <f t="shared" si="57"/>
        <v>0</v>
      </c>
      <c r="J550" s="82">
        <f t="shared" si="57"/>
        <v>0</v>
      </c>
      <c r="K550" s="82">
        <f t="shared" si="57"/>
        <v>0</v>
      </c>
      <c r="L550" s="82">
        <f t="shared" si="56"/>
        <v>0</v>
      </c>
    </row>
    <row r="551" spans="2:12" ht="63.75" hidden="1">
      <c r="B551" s="129" t="s">
        <v>1143</v>
      </c>
      <c r="C551" s="80" t="s">
        <v>628</v>
      </c>
      <c r="D551" s="81" t="s">
        <v>641</v>
      </c>
      <c r="E551" s="81" t="s">
        <v>1071</v>
      </c>
      <c r="F551" s="80"/>
      <c r="G551" s="82">
        <f t="shared" si="57"/>
        <v>0</v>
      </c>
      <c r="H551" s="82">
        <f t="shared" si="57"/>
        <v>0</v>
      </c>
      <c r="I551" s="82">
        <f t="shared" si="57"/>
        <v>0</v>
      </c>
      <c r="J551" s="82">
        <f t="shared" si="57"/>
        <v>0</v>
      </c>
      <c r="K551" s="82">
        <f t="shared" si="57"/>
        <v>0</v>
      </c>
      <c r="L551" s="82">
        <f t="shared" si="56"/>
        <v>0</v>
      </c>
    </row>
    <row r="552" spans="2:12" ht="12.75" hidden="1">
      <c r="B552" s="129" t="s">
        <v>773</v>
      </c>
      <c r="C552" s="80" t="s">
        <v>628</v>
      </c>
      <c r="D552" s="81" t="s">
        <v>641</v>
      </c>
      <c r="E552" s="81" t="s">
        <v>1071</v>
      </c>
      <c r="F552" s="80">
        <v>300</v>
      </c>
      <c r="G552" s="82">
        <v>0</v>
      </c>
      <c r="H552" s="82">
        <v>0</v>
      </c>
      <c r="I552" s="82">
        <v>0</v>
      </c>
      <c r="J552" s="82">
        <v>0</v>
      </c>
      <c r="K552" s="82">
        <v>0</v>
      </c>
      <c r="L552" s="82">
        <f t="shared" si="56"/>
        <v>0</v>
      </c>
    </row>
    <row r="553" spans="2:12" ht="25.5">
      <c r="B553" s="129" t="s">
        <v>1245</v>
      </c>
      <c r="C553" s="80" t="s">
        <v>628</v>
      </c>
      <c r="D553" s="81" t="s">
        <v>641</v>
      </c>
      <c r="E553" s="81" t="s">
        <v>1165</v>
      </c>
      <c r="F553" s="80"/>
      <c r="G553" s="82">
        <f aca="true" t="shared" si="58" ref="G553:K556">G554</f>
        <v>3615500</v>
      </c>
      <c r="H553" s="82">
        <f t="shared" si="58"/>
        <v>0</v>
      </c>
      <c r="I553" s="82">
        <f t="shared" si="58"/>
        <v>3615500</v>
      </c>
      <c r="J553" s="82">
        <f t="shared" si="58"/>
        <v>3615500</v>
      </c>
      <c r="K553" s="82">
        <f t="shared" si="58"/>
        <v>0</v>
      </c>
      <c r="L553" s="82">
        <f t="shared" si="56"/>
        <v>3615500</v>
      </c>
    </row>
    <row r="554" spans="2:12" ht="12.75">
      <c r="B554" s="129" t="s">
        <v>1265</v>
      </c>
      <c r="C554" s="80" t="s">
        <v>628</v>
      </c>
      <c r="D554" s="81" t="s">
        <v>641</v>
      </c>
      <c r="E554" s="81" t="s">
        <v>1186</v>
      </c>
      <c r="F554" s="80"/>
      <c r="G554" s="82">
        <f t="shared" si="58"/>
        <v>3615500</v>
      </c>
      <c r="H554" s="82">
        <f t="shared" si="58"/>
        <v>0</v>
      </c>
      <c r="I554" s="82">
        <f t="shared" si="58"/>
        <v>3615500</v>
      </c>
      <c r="J554" s="82">
        <f t="shared" si="58"/>
        <v>3615500</v>
      </c>
      <c r="K554" s="82">
        <f t="shared" si="58"/>
        <v>0</v>
      </c>
      <c r="L554" s="82">
        <f t="shared" si="56"/>
        <v>3615500</v>
      </c>
    </row>
    <row r="555" spans="2:12" ht="25.5">
      <c r="B555" s="129" t="s">
        <v>1266</v>
      </c>
      <c r="C555" s="80" t="s">
        <v>628</v>
      </c>
      <c r="D555" s="81" t="s">
        <v>641</v>
      </c>
      <c r="E555" s="81" t="s">
        <v>1187</v>
      </c>
      <c r="F555" s="80"/>
      <c r="G555" s="82">
        <f t="shared" si="58"/>
        <v>3615500</v>
      </c>
      <c r="H555" s="82">
        <f t="shared" si="58"/>
        <v>0</v>
      </c>
      <c r="I555" s="82">
        <f t="shared" si="58"/>
        <v>3615500</v>
      </c>
      <c r="J555" s="82">
        <f t="shared" si="58"/>
        <v>3615500</v>
      </c>
      <c r="K555" s="82">
        <f t="shared" si="58"/>
        <v>0</v>
      </c>
      <c r="L555" s="82">
        <f t="shared" si="56"/>
        <v>3615500</v>
      </c>
    </row>
    <row r="556" spans="2:12" ht="63.75">
      <c r="B556" s="129" t="s">
        <v>1143</v>
      </c>
      <c r="C556" s="80" t="s">
        <v>628</v>
      </c>
      <c r="D556" s="81" t="s">
        <v>641</v>
      </c>
      <c r="E556" s="81" t="s">
        <v>1208</v>
      </c>
      <c r="F556" s="80"/>
      <c r="G556" s="82">
        <f t="shared" si="58"/>
        <v>3615500</v>
      </c>
      <c r="H556" s="82">
        <f t="shared" si="58"/>
        <v>0</v>
      </c>
      <c r="I556" s="82">
        <f t="shared" si="58"/>
        <v>3615500</v>
      </c>
      <c r="J556" s="82">
        <f t="shared" si="58"/>
        <v>3615500</v>
      </c>
      <c r="K556" s="82">
        <f t="shared" si="58"/>
        <v>0</v>
      </c>
      <c r="L556" s="82">
        <f t="shared" si="56"/>
        <v>3615500</v>
      </c>
    </row>
    <row r="557" spans="2:12" ht="12.75">
      <c r="B557" s="129" t="s">
        <v>773</v>
      </c>
      <c r="C557" s="80" t="s">
        <v>628</v>
      </c>
      <c r="D557" s="81" t="s">
        <v>641</v>
      </c>
      <c r="E557" s="81" t="s">
        <v>1208</v>
      </c>
      <c r="F557" s="80" t="s">
        <v>1002</v>
      </c>
      <c r="G557" s="82">
        <v>3615500</v>
      </c>
      <c r="H557" s="82">
        <v>0</v>
      </c>
      <c r="I557" s="82">
        <f>G557+H557</f>
        <v>3615500</v>
      </c>
      <c r="J557" s="82">
        <v>3615500</v>
      </c>
      <c r="K557" s="82">
        <v>0</v>
      </c>
      <c r="L557" s="82">
        <f t="shared" si="56"/>
        <v>3615500</v>
      </c>
    </row>
    <row r="558" spans="2:12" ht="12.75" hidden="1">
      <c r="B558" s="92" t="s">
        <v>268</v>
      </c>
      <c r="C558" s="80" t="s">
        <v>643</v>
      </c>
      <c r="D558" s="81"/>
      <c r="E558" s="81"/>
      <c r="F558" s="80"/>
      <c r="G558" s="82">
        <f>G559</f>
        <v>0</v>
      </c>
      <c r="H558" s="82">
        <f>H559</f>
        <v>0</v>
      </c>
      <c r="I558" s="82">
        <f>I559</f>
        <v>0</v>
      </c>
      <c r="J558" s="82">
        <f>J559</f>
        <v>0</v>
      </c>
      <c r="K558" s="82">
        <f>K559</f>
        <v>0</v>
      </c>
      <c r="L558" s="82">
        <f t="shared" si="56"/>
        <v>0</v>
      </c>
    </row>
    <row r="559" spans="2:12" ht="12.75" hidden="1">
      <c r="B559" s="92" t="s">
        <v>626</v>
      </c>
      <c r="C559" s="80" t="s">
        <v>643</v>
      </c>
      <c r="D559" s="80" t="s">
        <v>639</v>
      </c>
      <c r="E559" s="81"/>
      <c r="F559" s="80"/>
      <c r="G559" s="82">
        <f aca="true" t="shared" si="59" ref="G559:K561">G560</f>
        <v>0</v>
      </c>
      <c r="H559" s="82">
        <f t="shared" si="59"/>
        <v>0</v>
      </c>
      <c r="I559" s="82">
        <f t="shared" si="59"/>
        <v>0</v>
      </c>
      <c r="J559" s="82">
        <f t="shared" si="59"/>
        <v>0</v>
      </c>
      <c r="K559" s="82">
        <f t="shared" si="59"/>
        <v>0</v>
      </c>
      <c r="L559" s="82">
        <f t="shared" si="56"/>
        <v>0</v>
      </c>
    </row>
    <row r="560" spans="2:12" ht="36" hidden="1">
      <c r="B560" s="92" t="s">
        <v>1274</v>
      </c>
      <c r="C560" s="80" t="s">
        <v>643</v>
      </c>
      <c r="D560" s="80" t="s">
        <v>639</v>
      </c>
      <c r="E560" s="80" t="s">
        <v>1222</v>
      </c>
      <c r="F560" s="80"/>
      <c r="G560" s="82">
        <f t="shared" si="59"/>
        <v>0</v>
      </c>
      <c r="H560" s="82">
        <f t="shared" si="59"/>
        <v>0</v>
      </c>
      <c r="I560" s="82">
        <f t="shared" si="59"/>
        <v>0</v>
      </c>
      <c r="J560" s="82">
        <f t="shared" si="59"/>
        <v>0</v>
      </c>
      <c r="K560" s="82">
        <f t="shared" si="59"/>
        <v>0</v>
      </c>
      <c r="L560" s="82">
        <f t="shared" si="56"/>
        <v>0</v>
      </c>
    </row>
    <row r="561" spans="2:12" ht="12.75" hidden="1">
      <c r="B561" s="92" t="s">
        <v>1352</v>
      </c>
      <c r="C561" s="80" t="s">
        <v>643</v>
      </c>
      <c r="D561" s="80" t="s">
        <v>639</v>
      </c>
      <c r="E561" s="80" t="s">
        <v>1310</v>
      </c>
      <c r="F561" s="80"/>
      <c r="G561" s="82">
        <f t="shared" si="59"/>
        <v>0</v>
      </c>
      <c r="H561" s="82">
        <f t="shared" si="59"/>
        <v>0</v>
      </c>
      <c r="I561" s="82">
        <f t="shared" si="59"/>
        <v>0</v>
      </c>
      <c r="J561" s="82">
        <f t="shared" si="59"/>
        <v>0</v>
      </c>
      <c r="K561" s="82">
        <f t="shared" si="59"/>
        <v>0</v>
      </c>
      <c r="L561" s="82">
        <f t="shared" si="56"/>
        <v>0</v>
      </c>
    </row>
    <row r="562" spans="2:12" ht="24" hidden="1">
      <c r="B562" s="92" t="s">
        <v>1359</v>
      </c>
      <c r="C562" s="80" t="s">
        <v>643</v>
      </c>
      <c r="D562" s="80" t="s">
        <v>639</v>
      </c>
      <c r="E562" s="80" t="s">
        <v>1311</v>
      </c>
      <c r="F562" s="80"/>
      <c r="G562" s="82">
        <f>G563+G564+G565</f>
        <v>0</v>
      </c>
      <c r="H562" s="82">
        <f>H563+H564+H565</f>
        <v>0</v>
      </c>
      <c r="I562" s="82">
        <f>I563+I564+I565</f>
        <v>0</v>
      </c>
      <c r="J562" s="82">
        <f>J563+J564+J565</f>
        <v>0</v>
      </c>
      <c r="K562" s="82">
        <f>K563+K564+K565</f>
        <v>0</v>
      </c>
      <c r="L562" s="82">
        <f t="shared" si="56"/>
        <v>0</v>
      </c>
    </row>
    <row r="563" spans="2:12" ht="44.25" customHeight="1" hidden="1">
      <c r="B563" s="92" t="s">
        <v>767</v>
      </c>
      <c r="C563" s="80" t="s">
        <v>643</v>
      </c>
      <c r="D563" s="80" t="s">
        <v>639</v>
      </c>
      <c r="E563" s="80" t="s">
        <v>1311</v>
      </c>
      <c r="F563" s="80" t="s">
        <v>735</v>
      </c>
      <c r="G563" s="82">
        <v>0</v>
      </c>
      <c r="H563" s="82">
        <v>0</v>
      </c>
      <c r="I563" s="82">
        <v>0</v>
      </c>
      <c r="J563" s="82">
        <v>0</v>
      </c>
      <c r="K563" s="82">
        <v>0</v>
      </c>
      <c r="L563" s="82">
        <f t="shared" si="56"/>
        <v>0</v>
      </c>
    </row>
    <row r="564" spans="2:12" ht="24" hidden="1">
      <c r="B564" s="92" t="s">
        <v>768</v>
      </c>
      <c r="C564" s="80" t="s">
        <v>643</v>
      </c>
      <c r="D564" s="80" t="s">
        <v>639</v>
      </c>
      <c r="E564" s="80" t="s">
        <v>1311</v>
      </c>
      <c r="F564" s="80" t="s">
        <v>974</v>
      </c>
      <c r="G564" s="82">
        <v>0</v>
      </c>
      <c r="H564" s="82">
        <v>0</v>
      </c>
      <c r="I564" s="82">
        <v>0</v>
      </c>
      <c r="J564" s="82">
        <v>0</v>
      </c>
      <c r="K564" s="82">
        <v>0</v>
      </c>
      <c r="L564" s="82">
        <f t="shared" si="56"/>
        <v>0</v>
      </c>
    </row>
    <row r="565" spans="2:12" ht="12.75" hidden="1">
      <c r="B565" s="92" t="s">
        <v>773</v>
      </c>
      <c r="C565" s="80" t="s">
        <v>643</v>
      </c>
      <c r="D565" s="80" t="s">
        <v>639</v>
      </c>
      <c r="E565" s="80" t="s">
        <v>1311</v>
      </c>
      <c r="F565" s="80" t="s">
        <v>1002</v>
      </c>
      <c r="G565" s="82">
        <v>0</v>
      </c>
      <c r="H565" s="82">
        <v>0</v>
      </c>
      <c r="I565" s="82">
        <v>0</v>
      </c>
      <c r="J565" s="82">
        <v>0</v>
      </c>
      <c r="K565" s="82">
        <v>0</v>
      </c>
      <c r="L565" s="82">
        <f t="shared" si="56"/>
        <v>0</v>
      </c>
    </row>
    <row r="566" spans="2:12" ht="12.75">
      <c r="B566" s="92" t="s">
        <v>962</v>
      </c>
      <c r="C566" s="80" t="s">
        <v>648</v>
      </c>
      <c r="D566" s="81"/>
      <c r="E566" s="80"/>
      <c r="F566" s="80"/>
      <c r="G566" s="82">
        <f>G567+G577</f>
        <v>2300000</v>
      </c>
      <c r="H566" s="82">
        <f>H567+H577</f>
        <v>0</v>
      </c>
      <c r="I566" s="82">
        <f>I567+I577</f>
        <v>2300000</v>
      </c>
      <c r="J566" s="82">
        <f>J567+J577</f>
        <v>2300000</v>
      </c>
      <c r="K566" s="82">
        <f>K567+K577</f>
        <v>0</v>
      </c>
      <c r="L566" s="82">
        <f t="shared" si="56"/>
        <v>2300000</v>
      </c>
    </row>
    <row r="567" spans="2:12" ht="12.75">
      <c r="B567" s="92" t="s">
        <v>630</v>
      </c>
      <c r="C567" s="80" t="s">
        <v>648</v>
      </c>
      <c r="D567" s="81" t="s">
        <v>638</v>
      </c>
      <c r="E567" s="81"/>
      <c r="F567" s="80"/>
      <c r="G567" s="82">
        <f>G568+G571</f>
        <v>250000</v>
      </c>
      <c r="H567" s="82">
        <f>H568+H571</f>
        <v>0</v>
      </c>
      <c r="I567" s="82">
        <f>I568+I571</f>
        <v>250000</v>
      </c>
      <c r="J567" s="82">
        <f>J568+J571</f>
        <v>250000</v>
      </c>
      <c r="K567" s="82">
        <f>K568+K571</f>
        <v>0</v>
      </c>
      <c r="L567" s="82">
        <f t="shared" si="56"/>
        <v>250000</v>
      </c>
    </row>
    <row r="568" spans="2:12" ht="36" hidden="1">
      <c r="B568" s="92" t="s">
        <v>899</v>
      </c>
      <c r="C568" s="80" t="s">
        <v>648</v>
      </c>
      <c r="D568" s="81" t="s">
        <v>638</v>
      </c>
      <c r="E568" s="81" t="s">
        <v>752</v>
      </c>
      <c r="F568" s="80"/>
      <c r="G568" s="82">
        <f aca="true" t="shared" si="60" ref="G568:K569">G569</f>
        <v>0</v>
      </c>
      <c r="H568" s="82">
        <f t="shared" si="60"/>
        <v>0</v>
      </c>
      <c r="I568" s="82">
        <f t="shared" si="60"/>
        <v>0</v>
      </c>
      <c r="J568" s="82">
        <f t="shared" si="60"/>
        <v>0</v>
      </c>
      <c r="K568" s="82">
        <f t="shared" si="60"/>
        <v>0</v>
      </c>
      <c r="L568" s="82">
        <f t="shared" si="56"/>
        <v>0</v>
      </c>
    </row>
    <row r="569" spans="2:12" ht="12.75" hidden="1">
      <c r="B569" s="92" t="s">
        <v>901</v>
      </c>
      <c r="C569" s="80" t="s">
        <v>648</v>
      </c>
      <c r="D569" s="81" t="s">
        <v>638</v>
      </c>
      <c r="E569" s="81" t="s">
        <v>705</v>
      </c>
      <c r="F569" s="80"/>
      <c r="G569" s="82">
        <f t="shared" si="60"/>
        <v>0</v>
      </c>
      <c r="H569" s="82">
        <f t="shared" si="60"/>
        <v>0</v>
      </c>
      <c r="I569" s="82">
        <f t="shared" si="60"/>
        <v>0</v>
      </c>
      <c r="J569" s="82">
        <f t="shared" si="60"/>
        <v>0</v>
      </c>
      <c r="K569" s="82">
        <f t="shared" si="60"/>
        <v>0</v>
      </c>
      <c r="L569" s="82">
        <f t="shared" si="56"/>
        <v>0</v>
      </c>
    </row>
    <row r="570" spans="2:12" ht="24" hidden="1">
      <c r="B570" s="92" t="s">
        <v>769</v>
      </c>
      <c r="C570" s="80" t="s">
        <v>648</v>
      </c>
      <c r="D570" s="81" t="s">
        <v>638</v>
      </c>
      <c r="E570" s="81" t="s">
        <v>705</v>
      </c>
      <c r="F570" s="80">
        <v>600</v>
      </c>
      <c r="G570" s="82">
        <v>0</v>
      </c>
      <c r="H570" s="82">
        <v>0</v>
      </c>
      <c r="I570" s="82">
        <v>0</v>
      </c>
      <c r="J570" s="82">
        <v>0</v>
      </c>
      <c r="K570" s="82">
        <v>0</v>
      </c>
      <c r="L570" s="82">
        <f t="shared" si="56"/>
        <v>0</v>
      </c>
    </row>
    <row r="571" spans="2:12" ht="24">
      <c r="B571" s="92" t="s">
        <v>1358</v>
      </c>
      <c r="C571" s="80" t="s">
        <v>648</v>
      </c>
      <c r="D571" s="81" t="s">
        <v>638</v>
      </c>
      <c r="E571" s="81" t="s">
        <v>1312</v>
      </c>
      <c r="F571" s="80"/>
      <c r="G571" s="82">
        <f aca="true" t="shared" si="61" ref="G571:K572">G572</f>
        <v>250000</v>
      </c>
      <c r="H571" s="82">
        <f t="shared" si="61"/>
        <v>0</v>
      </c>
      <c r="I571" s="82">
        <f t="shared" si="61"/>
        <v>250000</v>
      </c>
      <c r="J571" s="82">
        <f t="shared" si="61"/>
        <v>250000</v>
      </c>
      <c r="K571" s="82">
        <f t="shared" si="61"/>
        <v>0</v>
      </c>
      <c r="L571" s="82"/>
    </row>
    <row r="572" spans="2:12" ht="24">
      <c r="B572" s="92" t="s">
        <v>1386</v>
      </c>
      <c r="C572" s="80" t="s">
        <v>648</v>
      </c>
      <c r="D572" s="81" t="s">
        <v>638</v>
      </c>
      <c r="E572" s="81" t="s">
        <v>1315</v>
      </c>
      <c r="F572" s="80"/>
      <c r="G572" s="82">
        <f t="shared" si="61"/>
        <v>250000</v>
      </c>
      <c r="H572" s="82">
        <f t="shared" si="61"/>
        <v>0</v>
      </c>
      <c r="I572" s="82">
        <f t="shared" si="61"/>
        <v>250000</v>
      </c>
      <c r="J572" s="82">
        <f t="shared" si="61"/>
        <v>250000</v>
      </c>
      <c r="K572" s="82">
        <f t="shared" si="61"/>
        <v>0</v>
      </c>
      <c r="L572" s="82"/>
    </row>
    <row r="573" spans="1:12" ht="24">
      <c r="A573" s="85"/>
      <c r="B573" s="92" t="s">
        <v>1387</v>
      </c>
      <c r="C573" s="80" t="s">
        <v>648</v>
      </c>
      <c r="D573" s="81" t="s">
        <v>638</v>
      </c>
      <c r="E573" s="81" t="s">
        <v>1316</v>
      </c>
      <c r="F573" s="80"/>
      <c r="G573" s="82">
        <f>G574+G576</f>
        <v>250000</v>
      </c>
      <c r="H573" s="82">
        <f>H574+H576</f>
        <v>0</v>
      </c>
      <c r="I573" s="82">
        <f>I574+I576</f>
        <v>250000</v>
      </c>
      <c r="J573" s="82">
        <f>J574+J576</f>
        <v>250000</v>
      </c>
      <c r="K573" s="82">
        <f>K574+K576</f>
        <v>0</v>
      </c>
      <c r="L573" s="82">
        <f>J573+K573</f>
        <v>250000</v>
      </c>
    </row>
    <row r="574" spans="1:12" ht="24" hidden="1">
      <c r="A574" s="85"/>
      <c r="B574" s="92" t="s">
        <v>769</v>
      </c>
      <c r="C574" s="80" t="s">
        <v>648</v>
      </c>
      <c r="D574" s="81" t="s">
        <v>638</v>
      </c>
      <c r="E574" s="81" t="s">
        <v>1316</v>
      </c>
      <c r="F574" s="80" t="s">
        <v>976</v>
      </c>
      <c r="G574" s="82">
        <v>0</v>
      </c>
      <c r="H574" s="82">
        <v>0</v>
      </c>
      <c r="I574" s="82">
        <f>G574+H574</f>
        <v>0</v>
      </c>
      <c r="J574" s="82">
        <v>0</v>
      </c>
      <c r="K574" s="82">
        <v>0</v>
      </c>
      <c r="L574" s="82">
        <f aca="true" t="shared" si="62" ref="L574:L621">J574+K574</f>
        <v>0</v>
      </c>
    </row>
    <row r="575" spans="1:12" ht="12.75">
      <c r="A575" s="86"/>
      <c r="B575" s="92" t="s">
        <v>1478</v>
      </c>
      <c r="C575" s="80" t="s">
        <v>648</v>
      </c>
      <c r="D575" s="81" t="s">
        <v>638</v>
      </c>
      <c r="E575" s="81" t="s">
        <v>1497</v>
      </c>
      <c r="F575" s="80"/>
      <c r="G575" s="82">
        <f>G576</f>
        <v>250000</v>
      </c>
      <c r="H575" s="82">
        <f>H576</f>
        <v>0</v>
      </c>
      <c r="I575" s="82">
        <f>I576</f>
        <v>250000</v>
      </c>
      <c r="J575" s="82">
        <f>J576</f>
        <v>250000</v>
      </c>
      <c r="K575" s="82">
        <f>K576</f>
        <v>0</v>
      </c>
      <c r="L575" s="82">
        <f t="shared" si="62"/>
        <v>250000</v>
      </c>
    </row>
    <row r="576" spans="1:12" ht="24">
      <c r="A576" s="86"/>
      <c r="B576" s="92" t="s">
        <v>769</v>
      </c>
      <c r="C576" s="80" t="s">
        <v>648</v>
      </c>
      <c r="D576" s="81" t="s">
        <v>638</v>
      </c>
      <c r="E576" s="81" t="s">
        <v>1497</v>
      </c>
      <c r="F576" s="80" t="s">
        <v>976</v>
      </c>
      <c r="G576" s="82">
        <v>250000</v>
      </c>
      <c r="H576" s="82">
        <v>0</v>
      </c>
      <c r="I576" s="82">
        <f>G576+H576</f>
        <v>250000</v>
      </c>
      <c r="J576" s="82">
        <v>250000</v>
      </c>
      <c r="K576" s="82">
        <v>0</v>
      </c>
      <c r="L576" s="82">
        <f t="shared" si="62"/>
        <v>250000</v>
      </c>
    </row>
    <row r="577" spans="1:12" ht="12.75">
      <c r="A577" s="87"/>
      <c r="B577" s="92" t="s">
        <v>587</v>
      </c>
      <c r="C577" s="80" t="s">
        <v>648</v>
      </c>
      <c r="D577" s="81" t="s">
        <v>639</v>
      </c>
      <c r="E577" s="81"/>
      <c r="F577" s="80"/>
      <c r="G577" s="82">
        <f>G578+G581</f>
        <v>2050000</v>
      </c>
      <c r="H577" s="82">
        <f>H578+H581</f>
        <v>0</v>
      </c>
      <c r="I577" s="82">
        <f>I578+I581</f>
        <v>2050000</v>
      </c>
      <c r="J577" s="82">
        <f>J578+J581</f>
        <v>2050000</v>
      </c>
      <c r="K577" s="82">
        <f>K578+K581</f>
        <v>0</v>
      </c>
      <c r="L577" s="82">
        <f t="shared" si="62"/>
        <v>2050000</v>
      </c>
    </row>
    <row r="578" spans="1:12" ht="36" hidden="1">
      <c r="A578" s="88"/>
      <c r="B578" s="92" t="s">
        <v>899</v>
      </c>
      <c r="C578" s="80" t="s">
        <v>648</v>
      </c>
      <c r="D578" s="81" t="s">
        <v>639</v>
      </c>
      <c r="E578" s="81" t="s">
        <v>752</v>
      </c>
      <c r="F578" s="80"/>
      <c r="G578" s="82">
        <f aca="true" t="shared" si="63" ref="G578:K579">G579</f>
        <v>0</v>
      </c>
      <c r="H578" s="82">
        <f t="shared" si="63"/>
        <v>0</v>
      </c>
      <c r="I578" s="82">
        <f t="shared" si="63"/>
        <v>0</v>
      </c>
      <c r="J578" s="82">
        <f t="shared" si="63"/>
        <v>0</v>
      </c>
      <c r="K578" s="82">
        <f t="shared" si="63"/>
        <v>0</v>
      </c>
      <c r="L578" s="82">
        <f t="shared" si="62"/>
        <v>0</v>
      </c>
    </row>
    <row r="579" spans="1:12" ht="12.75" hidden="1">
      <c r="A579" s="88"/>
      <c r="B579" s="92" t="s">
        <v>900</v>
      </c>
      <c r="C579" s="80" t="s">
        <v>648</v>
      </c>
      <c r="D579" s="81" t="s">
        <v>639</v>
      </c>
      <c r="E579" s="81" t="s">
        <v>706</v>
      </c>
      <c r="F579" s="80"/>
      <c r="G579" s="82">
        <f t="shared" si="63"/>
        <v>0</v>
      </c>
      <c r="H579" s="82">
        <f t="shared" si="63"/>
        <v>0</v>
      </c>
      <c r="I579" s="82">
        <f t="shared" si="63"/>
        <v>0</v>
      </c>
      <c r="J579" s="82">
        <f t="shared" si="63"/>
        <v>0</v>
      </c>
      <c r="K579" s="82">
        <f t="shared" si="63"/>
        <v>0</v>
      </c>
      <c r="L579" s="82">
        <f t="shared" si="62"/>
        <v>0</v>
      </c>
    </row>
    <row r="580" spans="1:12" ht="24" hidden="1">
      <c r="A580" s="88"/>
      <c r="B580" s="92" t="s">
        <v>769</v>
      </c>
      <c r="C580" s="80" t="s">
        <v>648</v>
      </c>
      <c r="D580" s="81" t="s">
        <v>639</v>
      </c>
      <c r="E580" s="81" t="s">
        <v>706</v>
      </c>
      <c r="F580" s="80">
        <v>600</v>
      </c>
      <c r="G580" s="82">
        <v>0</v>
      </c>
      <c r="H580" s="82">
        <v>0</v>
      </c>
      <c r="I580" s="82">
        <v>0</v>
      </c>
      <c r="J580" s="82">
        <v>0</v>
      </c>
      <c r="K580" s="82">
        <v>0</v>
      </c>
      <c r="L580" s="82">
        <f t="shared" si="62"/>
        <v>0</v>
      </c>
    </row>
    <row r="581" spans="1:12" ht="24">
      <c r="A581" s="88"/>
      <c r="B581" s="92" t="s">
        <v>1358</v>
      </c>
      <c r="C581" s="80" t="s">
        <v>648</v>
      </c>
      <c r="D581" s="81" t="s">
        <v>639</v>
      </c>
      <c r="E581" s="81" t="s">
        <v>1312</v>
      </c>
      <c r="F581" s="80"/>
      <c r="G581" s="82">
        <f aca="true" t="shared" si="64" ref="G581:K582">G582</f>
        <v>2050000</v>
      </c>
      <c r="H581" s="82">
        <f t="shared" si="64"/>
        <v>0</v>
      </c>
      <c r="I581" s="82">
        <f t="shared" si="64"/>
        <v>2050000</v>
      </c>
      <c r="J581" s="82">
        <f t="shared" si="64"/>
        <v>2050000</v>
      </c>
      <c r="K581" s="82">
        <f t="shared" si="64"/>
        <v>0</v>
      </c>
      <c r="L581" s="82">
        <f t="shared" si="62"/>
        <v>2050000</v>
      </c>
    </row>
    <row r="582" spans="1:12" ht="12.75">
      <c r="A582" s="88"/>
      <c r="B582" s="92" t="s">
        <v>1384</v>
      </c>
      <c r="C582" s="80" t="s">
        <v>648</v>
      </c>
      <c r="D582" s="81" t="s">
        <v>639</v>
      </c>
      <c r="E582" s="81" t="s">
        <v>1313</v>
      </c>
      <c r="F582" s="80"/>
      <c r="G582" s="82">
        <f t="shared" si="64"/>
        <v>2050000</v>
      </c>
      <c r="H582" s="82">
        <f t="shared" si="64"/>
        <v>0</v>
      </c>
      <c r="I582" s="82">
        <f t="shared" si="64"/>
        <v>2050000</v>
      </c>
      <c r="J582" s="82">
        <f t="shared" si="64"/>
        <v>2050000</v>
      </c>
      <c r="K582" s="82">
        <f t="shared" si="64"/>
        <v>0</v>
      </c>
      <c r="L582" s="82">
        <f t="shared" si="62"/>
        <v>2050000</v>
      </c>
    </row>
    <row r="583" spans="1:12" ht="24">
      <c r="A583" s="88"/>
      <c r="B583" s="92" t="s">
        <v>1385</v>
      </c>
      <c r="C583" s="80" t="s">
        <v>648</v>
      </c>
      <c r="D583" s="81" t="s">
        <v>639</v>
      </c>
      <c r="E583" s="81" t="s">
        <v>1314</v>
      </c>
      <c r="F583" s="80"/>
      <c r="G583" s="82">
        <f>G584+G585</f>
        <v>2050000</v>
      </c>
      <c r="H583" s="82">
        <f>H584+H585</f>
        <v>0</v>
      </c>
      <c r="I583" s="82">
        <f>I584+I585</f>
        <v>2050000</v>
      </c>
      <c r="J583" s="82">
        <f>J584+J585</f>
        <v>2050000</v>
      </c>
      <c r="K583" s="82">
        <f>K584+K585</f>
        <v>0</v>
      </c>
      <c r="L583" s="82">
        <f t="shared" si="62"/>
        <v>2050000</v>
      </c>
    </row>
    <row r="584" spans="1:12" ht="24" hidden="1">
      <c r="A584" s="88"/>
      <c r="B584" s="92" t="s">
        <v>769</v>
      </c>
      <c r="C584" s="80" t="s">
        <v>648</v>
      </c>
      <c r="D584" s="81" t="s">
        <v>639</v>
      </c>
      <c r="E584" s="81" t="s">
        <v>1314</v>
      </c>
      <c r="F584" s="80" t="s">
        <v>976</v>
      </c>
      <c r="G584" s="82">
        <v>0</v>
      </c>
      <c r="H584" s="82">
        <v>0</v>
      </c>
      <c r="I584" s="82">
        <f>G584+H584</f>
        <v>0</v>
      </c>
      <c r="J584" s="82">
        <v>0</v>
      </c>
      <c r="K584" s="82">
        <v>0</v>
      </c>
      <c r="L584" s="82">
        <f t="shared" si="62"/>
        <v>0</v>
      </c>
    </row>
    <row r="585" spans="1:12" ht="12.75">
      <c r="A585" s="89"/>
      <c r="B585" s="92" t="s">
        <v>1478</v>
      </c>
      <c r="C585" s="80" t="s">
        <v>648</v>
      </c>
      <c r="D585" s="81" t="s">
        <v>639</v>
      </c>
      <c r="E585" s="81" t="s">
        <v>1498</v>
      </c>
      <c r="F585" s="80"/>
      <c r="G585" s="82">
        <f>G586</f>
        <v>2050000</v>
      </c>
      <c r="H585" s="82">
        <f>H586</f>
        <v>0</v>
      </c>
      <c r="I585" s="82">
        <f>I586</f>
        <v>2050000</v>
      </c>
      <c r="J585" s="82">
        <f>J586</f>
        <v>2050000</v>
      </c>
      <c r="K585" s="82">
        <f>K586</f>
        <v>0</v>
      </c>
      <c r="L585" s="82">
        <f t="shared" si="62"/>
        <v>2050000</v>
      </c>
    </row>
    <row r="586" spans="1:12" ht="24">
      <c r="A586" s="89"/>
      <c r="B586" s="92" t="s">
        <v>769</v>
      </c>
      <c r="C586" s="80" t="s">
        <v>648</v>
      </c>
      <c r="D586" s="81" t="s">
        <v>639</v>
      </c>
      <c r="E586" s="81" t="s">
        <v>1498</v>
      </c>
      <c r="F586" s="80" t="s">
        <v>976</v>
      </c>
      <c r="G586" s="82">
        <v>2050000</v>
      </c>
      <c r="H586" s="82">
        <v>0</v>
      </c>
      <c r="I586" s="82">
        <f>G586+H586</f>
        <v>2050000</v>
      </c>
      <c r="J586" s="82">
        <v>2050000</v>
      </c>
      <c r="K586" s="82">
        <v>0</v>
      </c>
      <c r="L586" s="82">
        <f t="shared" si="62"/>
        <v>2050000</v>
      </c>
    </row>
    <row r="587" spans="1:12" ht="12.75">
      <c r="A587" s="89"/>
      <c r="B587" s="129" t="s">
        <v>954</v>
      </c>
      <c r="C587" s="80" t="s">
        <v>644</v>
      </c>
      <c r="D587" s="81"/>
      <c r="E587" s="81"/>
      <c r="F587" s="80"/>
      <c r="G587" s="82">
        <f aca="true" t="shared" si="65" ref="G587:K592">G588</f>
        <v>1278</v>
      </c>
      <c r="H587" s="82">
        <f t="shared" si="65"/>
        <v>0</v>
      </c>
      <c r="I587" s="82">
        <f t="shared" si="65"/>
        <v>1278</v>
      </c>
      <c r="J587" s="82">
        <f t="shared" si="65"/>
        <v>285</v>
      </c>
      <c r="K587" s="82">
        <f t="shared" si="65"/>
        <v>0</v>
      </c>
      <c r="L587" s="82">
        <f t="shared" si="62"/>
        <v>285</v>
      </c>
    </row>
    <row r="588" spans="1:12" ht="25.5">
      <c r="A588" s="89"/>
      <c r="B588" s="129" t="s">
        <v>1035</v>
      </c>
      <c r="C588" s="80" t="s">
        <v>644</v>
      </c>
      <c r="D588" s="81" t="s">
        <v>638</v>
      </c>
      <c r="E588" s="81"/>
      <c r="F588" s="80"/>
      <c r="G588" s="82">
        <f t="shared" si="65"/>
        <v>1278</v>
      </c>
      <c r="H588" s="82">
        <f t="shared" si="65"/>
        <v>0</v>
      </c>
      <c r="I588" s="82">
        <f t="shared" si="65"/>
        <v>1278</v>
      </c>
      <c r="J588" s="82">
        <f>J589</f>
        <v>285</v>
      </c>
      <c r="K588" s="82">
        <f>K589</f>
        <v>0</v>
      </c>
      <c r="L588" s="82">
        <f t="shared" si="62"/>
        <v>285</v>
      </c>
    </row>
    <row r="589" spans="1:12" ht="38.25">
      <c r="A589" s="89"/>
      <c r="B589" s="129" t="s">
        <v>1281</v>
      </c>
      <c r="C589" s="80" t="s">
        <v>644</v>
      </c>
      <c r="D589" s="81" t="s">
        <v>638</v>
      </c>
      <c r="E589" s="81" t="s">
        <v>1209</v>
      </c>
      <c r="F589" s="80"/>
      <c r="G589" s="82">
        <f t="shared" si="65"/>
        <v>1278</v>
      </c>
      <c r="H589" s="82">
        <f t="shared" si="65"/>
        <v>0</v>
      </c>
      <c r="I589" s="82">
        <f t="shared" si="65"/>
        <v>1278</v>
      </c>
      <c r="J589" s="82">
        <f t="shared" si="65"/>
        <v>285</v>
      </c>
      <c r="K589" s="82">
        <f t="shared" si="65"/>
        <v>0</v>
      </c>
      <c r="L589" s="82">
        <f t="shared" si="62"/>
        <v>285</v>
      </c>
    </row>
    <row r="590" spans="1:12" ht="25.5">
      <c r="A590" s="89"/>
      <c r="B590" s="129" t="s">
        <v>1283</v>
      </c>
      <c r="C590" s="80" t="s">
        <v>644</v>
      </c>
      <c r="D590" s="81" t="s">
        <v>638</v>
      </c>
      <c r="E590" s="81" t="s">
        <v>1212</v>
      </c>
      <c r="F590" s="80"/>
      <c r="G590" s="82">
        <f t="shared" si="65"/>
        <v>1278</v>
      </c>
      <c r="H590" s="82">
        <f t="shared" si="65"/>
        <v>0</v>
      </c>
      <c r="I590" s="82">
        <f t="shared" si="65"/>
        <v>1278</v>
      </c>
      <c r="J590" s="82">
        <f t="shared" si="65"/>
        <v>285</v>
      </c>
      <c r="K590" s="82">
        <f t="shared" si="65"/>
        <v>0</v>
      </c>
      <c r="L590" s="82">
        <f t="shared" si="62"/>
        <v>285</v>
      </c>
    </row>
    <row r="591" spans="1:12" ht="38.25">
      <c r="A591" s="88"/>
      <c r="B591" s="129" t="s">
        <v>1284</v>
      </c>
      <c r="C591" s="80" t="s">
        <v>644</v>
      </c>
      <c r="D591" s="81" t="s">
        <v>638</v>
      </c>
      <c r="E591" s="81" t="s">
        <v>1213</v>
      </c>
      <c r="F591" s="80"/>
      <c r="G591" s="82">
        <f t="shared" si="65"/>
        <v>1278</v>
      </c>
      <c r="H591" s="82">
        <f t="shared" si="65"/>
        <v>0</v>
      </c>
      <c r="I591" s="82">
        <f t="shared" si="65"/>
        <v>1278</v>
      </c>
      <c r="J591" s="82">
        <f t="shared" si="65"/>
        <v>285</v>
      </c>
      <c r="K591" s="82">
        <f t="shared" si="65"/>
        <v>0</v>
      </c>
      <c r="L591" s="82">
        <f t="shared" si="62"/>
        <v>285</v>
      </c>
    </row>
    <row r="592" spans="1:12" ht="12.75">
      <c r="A592" s="88"/>
      <c r="B592" s="129" t="s">
        <v>1285</v>
      </c>
      <c r="C592" s="80" t="s">
        <v>644</v>
      </c>
      <c r="D592" s="81" t="s">
        <v>638</v>
      </c>
      <c r="E592" s="81" t="s">
        <v>1214</v>
      </c>
      <c r="F592" s="80"/>
      <c r="G592" s="82">
        <f t="shared" si="65"/>
        <v>1278</v>
      </c>
      <c r="H592" s="82">
        <f t="shared" si="65"/>
        <v>0</v>
      </c>
      <c r="I592" s="82">
        <f t="shared" si="65"/>
        <v>1278</v>
      </c>
      <c r="J592" s="82">
        <f t="shared" si="65"/>
        <v>285</v>
      </c>
      <c r="K592" s="82">
        <f t="shared" si="65"/>
        <v>0</v>
      </c>
      <c r="L592" s="82">
        <f t="shared" si="62"/>
        <v>285</v>
      </c>
    </row>
    <row r="593" spans="1:12" ht="12.75">
      <c r="A593" s="89"/>
      <c r="B593" s="129" t="s">
        <v>772</v>
      </c>
      <c r="C593" s="80" t="s">
        <v>644</v>
      </c>
      <c r="D593" s="81" t="s">
        <v>638</v>
      </c>
      <c r="E593" s="81" t="s">
        <v>1214</v>
      </c>
      <c r="F593" s="80" t="s">
        <v>1215</v>
      </c>
      <c r="G593" s="82">
        <v>1278</v>
      </c>
      <c r="H593" s="82">
        <v>0</v>
      </c>
      <c r="I593" s="82">
        <f>G593+H593</f>
        <v>1278</v>
      </c>
      <c r="J593" s="82">
        <v>285</v>
      </c>
      <c r="K593" s="82">
        <v>0</v>
      </c>
      <c r="L593" s="82">
        <f t="shared" si="62"/>
        <v>285</v>
      </c>
    </row>
    <row r="594" spans="1:12" ht="25.5">
      <c r="A594" s="89"/>
      <c r="B594" s="129" t="s">
        <v>956</v>
      </c>
      <c r="C594" s="80" t="s">
        <v>646</v>
      </c>
      <c r="D594" s="81"/>
      <c r="E594" s="81"/>
      <c r="F594" s="80"/>
      <c r="G594" s="82">
        <f>G595+G610</f>
        <v>26690400</v>
      </c>
      <c r="H594" s="82">
        <f>H595+H610</f>
        <v>0</v>
      </c>
      <c r="I594" s="82">
        <f>I595+I610</f>
        <v>26690400</v>
      </c>
      <c r="J594" s="82">
        <f>J595+J610</f>
        <v>26690400</v>
      </c>
      <c r="K594" s="82">
        <f>K595+K610</f>
        <v>0</v>
      </c>
      <c r="L594" s="82">
        <f t="shared" si="62"/>
        <v>26690400</v>
      </c>
    </row>
    <row r="595" spans="1:12" ht="38.25">
      <c r="A595" s="88"/>
      <c r="B595" s="129" t="s">
        <v>378</v>
      </c>
      <c r="C595" s="80" t="s">
        <v>646</v>
      </c>
      <c r="D595" s="81" t="s">
        <v>638</v>
      </c>
      <c r="E595" s="81"/>
      <c r="F595" s="80"/>
      <c r="G595" s="82">
        <f>G596+G602</f>
        <v>26690400</v>
      </c>
      <c r="H595" s="82">
        <f>H596+H602</f>
        <v>0</v>
      </c>
      <c r="I595" s="82">
        <f>I596+I602</f>
        <v>26690400</v>
      </c>
      <c r="J595" s="82">
        <f>J596+J602</f>
        <v>26690400</v>
      </c>
      <c r="K595" s="82">
        <f>K596+K602</f>
        <v>0</v>
      </c>
      <c r="L595" s="82">
        <f t="shared" si="62"/>
        <v>26690400</v>
      </c>
    </row>
    <row r="596" spans="1:12" ht="38.25" hidden="1">
      <c r="A596" s="89"/>
      <c r="B596" s="129" t="s">
        <v>904</v>
      </c>
      <c r="C596" s="80" t="s">
        <v>646</v>
      </c>
      <c r="D596" s="81" t="s">
        <v>638</v>
      </c>
      <c r="E596" s="81" t="s">
        <v>765</v>
      </c>
      <c r="F596" s="80"/>
      <c r="G596" s="82">
        <f>G597</f>
        <v>0</v>
      </c>
      <c r="H596" s="82">
        <f>H597</f>
        <v>0</v>
      </c>
      <c r="I596" s="82">
        <f>I597</f>
        <v>0</v>
      </c>
      <c r="J596" s="82">
        <f>J597</f>
        <v>0</v>
      </c>
      <c r="K596" s="82">
        <f>K597</f>
        <v>0</v>
      </c>
      <c r="L596" s="82">
        <f t="shared" si="62"/>
        <v>0</v>
      </c>
    </row>
    <row r="597" spans="1:12" ht="25.5" hidden="1">
      <c r="A597" s="89"/>
      <c r="B597" s="129" t="s">
        <v>906</v>
      </c>
      <c r="C597" s="80" t="s">
        <v>646</v>
      </c>
      <c r="D597" s="81" t="s">
        <v>638</v>
      </c>
      <c r="E597" s="81" t="s">
        <v>766</v>
      </c>
      <c r="F597" s="80"/>
      <c r="G597" s="82">
        <f>G598+G600</f>
        <v>0</v>
      </c>
      <c r="H597" s="82">
        <f>H598+H600</f>
        <v>0</v>
      </c>
      <c r="I597" s="82">
        <f>I598+I600</f>
        <v>0</v>
      </c>
      <c r="J597" s="82">
        <f>J598+J600</f>
        <v>0</v>
      </c>
      <c r="K597" s="82">
        <f>K598+K600</f>
        <v>0</v>
      </c>
      <c r="L597" s="82">
        <f t="shared" si="62"/>
        <v>0</v>
      </c>
    </row>
    <row r="598" spans="1:12" ht="25.5" hidden="1">
      <c r="A598" s="89"/>
      <c r="B598" s="129" t="s">
        <v>907</v>
      </c>
      <c r="C598" s="80" t="s">
        <v>646</v>
      </c>
      <c r="D598" s="81" t="s">
        <v>638</v>
      </c>
      <c r="E598" s="81" t="s">
        <v>731</v>
      </c>
      <c r="F598" s="80"/>
      <c r="G598" s="82">
        <f>G599</f>
        <v>0</v>
      </c>
      <c r="H598" s="82">
        <f>H599</f>
        <v>0</v>
      </c>
      <c r="I598" s="82">
        <f>I599</f>
        <v>0</v>
      </c>
      <c r="J598" s="82">
        <f>J599</f>
        <v>0</v>
      </c>
      <c r="K598" s="82">
        <f>K599</f>
        <v>0</v>
      </c>
      <c r="L598" s="82">
        <f t="shared" si="62"/>
        <v>0</v>
      </c>
    </row>
    <row r="599" spans="1:12" ht="12.75" hidden="1">
      <c r="A599" s="89"/>
      <c r="B599" s="129" t="s">
        <v>770</v>
      </c>
      <c r="C599" s="80" t="s">
        <v>646</v>
      </c>
      <c r="D599" s="81" t="s">
        <v>638</v>
      </c>
      <c r="E599" s="81" t="s">
        <v>731</v>
      </c>
      <c r="F599" s="80">
        <v>500</v>
      </c>
      <c r="G599" s="82">
        <v>0</v>
      </c>
      <c r="H599" s="82">
        <v>0</v>
      </c>
      <c r="I599" s="82">
        <v>0</v>
      </c>
      <c r="J599" s="82">
        <v>0</v>
      </c>
      <c r="K599" s="82">
        <v>0</v>
      </c>
      <c r="L599" s="82">
        <f t="shared" si="62"/>
        <v>0</v>
      </c>
    </row>
    <row r="600" spans="1:12" ht="25.5" hidden="1">
      <c r="A600" s="89"/>
      <c r="B600" s="129" t="s">
        <v>908</v>
      </c>
      <c r="C600" s="80" t="s">
        <v>646</v>
      </c>
      <c r="D600" s="81" t="s">
        <v>638</v>
      </c>
      <c r="E600" s="81" t="s">
        <v>732</v>
      </c>
      <c r="F600" s="80"/>
      <c r="G600" s="82">
        <f>G601</f>
        <v>0</v>
      </c>
      <c r="H600" s="82">
        <f>H601</f>
        <v>0</v>
      </c>
      <c r="I600" s="82">
        <f>I601</f>
        <v>0</v>
      </c>
      <c r="J600" s="82">
        <f>J601</f>
        <v>0</v>
      </c>
      <c r="K600" s="82">
        <f>K601</f>
        <v>0</v>
      </c>
      <c r="L600" s="82">
        <f t="shared" si="62"/>
        <v>0</v>
      </c>
    </row>
    <row r="601" spans="1:12" ht="12.75" hidden="1">
      <c r="A601" s="89"/>
      <c r="B601" s="129" t="s">
        <v>770</v>
      </c>
      <c r="C601" s="80" t="s">
        <v>646</v>
      </c>
      <c r="D601" s="81" t="s">
        <v>638</v>
      </c>
      <c r="E601" s="81" t="s">
        <v>732</v>
      </c>
      <c r="F601" s="80">
        <v>500</v>
      </c>
      <c r="G601" s="82">
        <v>0</v>
      </c>
      <c r="H601" s="82">
        <v>0</v>
      </c>
      <c r="I601" s="82">
        <v>0</v>
      </c>
      <c r="J601" s="82">
        <v>0</v>
      </c>
      <c r="K601" s="82">
        <v>0</v>
      </c>
      <c r="L601" s="82">
        <f t="shared" si="62"/>
        <v>0</v>
      </c>
    </row>
    <row r="602" spans="1:12" ht="38.25">
      <c r="A602" s="89"/>
      <c r="B602" s="129" t="s">
        <v>1281</v>
      </c>
      <c r="C602" s="80" t="s">
        <v>646</v>
      </c>
      <c r="D602" s="81" t="s">
        <v>638</v>
      </c>
      <c r="E602" s="81" t="s">
        <v>1209</v>
      </c>
      <c r="F602" s="80"/>
      <c r="G602" s="82">
        <f aca="true" t="shared" si="66" ref="G602:I604">G603</f>
        <v>26690400</v>
      </c>
      <c r="H602" s="82">
        <f t="shared" si="66"/>
        <v>0</v>
      </c>
      <c r="I602" s="82">
        <f t="shared" si="66"/>
        <v>26690400</v>
      </c>
      <c r="J602" s="82">
        <f aca="true" t="shared" si="67" ref="J602:K604">J603</f>
        <v>26690400</v>
      </c>
      <c r="K602" s="82">
        <f t="shared" si="67"/>
        <v>0</v>
      </c>
      <c r="L602" s="82">
        <f t="shared" si="62"/>
        <v>26690400</v>
      </c>
    </row>
    <row r="603" spans="1:12" ht="25.5">
      <c r="A603" s="89"/>
      <c r="B603" s="129" t="s">
        <v>1283</v>
      </c>
      <c r="C603" s="80" t="s">
        <v>646</v>
      </c>
      <c r="D603" s="81" t="s">
        <v>638</v>
      </c>
      <c r="E603" s="81" t="s">
        <v>1212</v>
      </c>
      <c r="F603" s="80"/>
      <c r="G603" s="82">
        <f t="shared" si="66"/>
        <v>26690400</v>
      </c>
      <c r="H603" s="82">
        <f t="shared" si="66"/>
        <v>0</v>
      </c>
      <c r="I603" s="82">
        <f t="shared" si="66"/>
        <v>26690400</v>
      </c>
      <c r="J603" s="82">
        <f t="shared" si="67"/>
        <v>26690400</v>
      </c>
      <c r="K603" s="82">
        <f t="shared" si="67"/>
        <v>0</v>
      </c>
      <c r="L603" s="82">
        <f t="shared" si="62"/>
        <v>26690400</v>
      </c>
    </row>
    <row r="604" spans="1:12" ht="38.25">
      <c r="A604" s="89"/>
      <c r="B604" s="129" t="s">
        <v>1284</v>
      </c>
      <c r="C604" s="80" t="s">
        <v>646</v>
      </c>
      <c r="D604" s="81" t="s">
        <v>638</v>
      </c>
      <c r="E604" s="81" t="s">
        <v>1213</v>
      </c>
      <c r="F604" s="80"/>
      <c r="G604" s="82">
        <f t="shared" si="66"/>
        <v>26690400</v>
      </c>
      <c r="H604" s="82">
        <f t="shared" si="66"/>
        <v>0</v>
      </c>
      <c r="I604" s="82">
        <f t="shared" si="66"/>
        <v>26690400</v>
      </c>
      <c r="J604" s="82">
        <f t="shared" si="67"/>
        <v>26690400</v>
      </c>
      <c r="K604" s="82">
        <f t="shared" si="67"/>
        <v>0</v>
      </c>
      <c r="L604" s="82">
        <f t="shared" si="62"/>
        <v>26690400</v>
      </c>
    </row>
    <row r="605" spans="1:12" ht="25.5">
      <c r="A605" s="89"/>
      <c r="B605" s="129" t="s">
        <v>1286</v>
      </c>
      <c r="C605" s="80" t="s">
        <v>646</v>
      </c>
      <c r="D605" s="81" t="s">
        <v>638</v>
      </c>
      <c r="E605" s="81" t="s">
        <v>1216</v>
      </c>
      <c r="F605" s="80"/>
      <c r="G605" s="82">
        <f>G606+G608</f>
        <v>26690400</v>
      </c>
      <c r="H605" s="82">
        <f>H606+H608</f>
        <v>0</v>
      </c>
      <c r="I605" s="82">
        <f>I606+I608</f>
        <v>26690400</v>
      </c>
      <c r="J605" s="82">
        <f>J606+J608</f>
        <v>26690400</v>
      </c>
      <c r="K605" s="82">
        <f>K606+K608</f>
        <v>0</v>
      </c>
      <c r="L605" s="82">
        <f t="shared" si="62"/>
        <v>26690400</v>
      </c>
    </row>
    <row r="606" spans="1:12" ht="25.5">
      <c r="A606" s="89"/>
      <c r="B606" s="129" t="s">
        <v>907</v>
      </c>
      <c r="C606" s="80" t="s">
        <v>646</v>
      </c>
      <c r="D606" s="81" t="s">
        <v>638</v>
      </c>
      <c r="E606" s="81" t="s">
        <v>1217</v>
      </c>
      <c r="F606" s="80"/>
      <c r="G606" s="82">
        <f>G607</f>
        <v>20093700</v>
      </c>
      <c r="H606" s="82">
        <f>H607</f>
        <v>0</v>
      </c>
      <c r="I606" s="82">
        <f>I607</f>
        <v>20093700</v>
      </c>
      <c r="J606" s="82">
        <f>J607</f>
        <v>20093700</v>
      </c>
      <c r="K606" s="82">
        <f>K607</f>
        <v>0</v>
      </c>
      <c r="L606" s="82">
        <f t="shared" si="62"/>
        <v>20093700</v>
      </c>
    </row>
    <row r="607" spans="1:12" ht="12.75">
      <c r="A607" s="89"/>
      <c r="B607" s="129" t="s">
        <v>770</v>
      </c>
      <c r="C607" s="80" t="s">
        <v>646</v>
      </c>
      <c r="D607" s="81" t="s">
        <v>638</v>
      </c>
      <c r="E607" s="81" t="s">
        <v>1217</v>
      </c>
      <c r="F607" s="80" t="s">
        <v>413</v>
      </c>
      <c r="G607" s="82">
        <v>20093700</v>
      </c>
      <c r="H607" s="82">
        <v>0</v>
      </c>
      <c r="I607" s="82">
        <f>G607+H607</f>
        <v>20093700</v>
      </c>
      <c r="J607" s="82">
        <v>20093700</v>
      </c>
      <c r="K607" s="82">
        <v>0</v>
      </c>
      <c r="L607" s="82">
        <f t="shared" si="62"/>
        <v>20093700</v>
      </c>
    </row>
    <row r="608" spans="1:12" ht="25.5">
      <c r="A608" s="89"/>
      <c r="B608" s="129" t="s">
        <v>908</v>
      </c>
      <c r="C608" s="80" t="s">
        <v>646</v>
      </c>
      <c r="D608" s="81" t="s">
        <v>638</v>
      </c>
      <c r="E608" s="81" t="s">
        <v>1218</v>
      </c>
      <c r="F608" s="80"/>
      <c r="G608" s="82">
        <f>G609</f>
        <v>6596700</v>
      </c>
      <c r="H608" s="82">
        <f>H609</f>
        <v>0</v>
      </c>
      <c r="I608" s="82">
        <f>I609</f>
        <v>6596700</v>
      </c>
      <c r="J608" s="82">
        <f>J609</f>
        <v>6596700</v>
      </c>
      <c r="K608" s="82">
        <f>K609</f>
        <v>0</v>
      </c>
      <c r="L608" s="82">
        <f t="shared" si="62"/>
        <v>6596700</v>
      </c>
    </row>
    <row r="609" spans="1:12" ht="12.75">
      <c r="A609" s="89"/>
      <c r="B609" s="129" t="s">
        <v>770</v>
      </c>
      <c r="C609" s="80" t="s">
        <v>646</v>
      </c>
      <c r="D609" s="81" t="s">
        <v>638</v>
      </c>
      <c r="E609" s="81" t="s">
        <v>1218</v>
      </c>
      <c r="F609" s="80" t="s">
        <v>413</v>
      </c>
      <c r="G609" s="82">
        <v>6596700</v>
      </c>
      <c r="H609" s="82">
        <v>0</v>
      </c>
      <c r="I609" s="82">
        <f>G609+H609</f>
        <v>6596700</v>
      </c>
      <c r="J609" s="82">
        <v>6596700</v>
      </c>
      <c r="K609" s="82">
        <v>0</v>
      </c>
      <c r="L609" s="82">
        <f t="shared" si="62"/>
        <v>6596700</v>
      </c>
    </row>
    <row r="610" spans="1:12" ht="12.75" hidden="1">
      <c r="A610" s="89"/>
      <c r="B610" s="92" t="s">
        <v>999</v>
      </c>
      <c r="C610" s="80" t="s">
        <v>646</v>
      </c>
      <c r="D610" s="80" t="s">
        <v>640</v>
      </c>
      <c r="E610" s="81"/>
      <c r="F610" s="80"/>
      <c r="G610" s="82">
        <f aca="true" t="shared" si="68" ref="G610:I612">G611</f>
        <v>0</v>
      </c>
      <c r="H610" s="82">
        <f t="shared" si="68"/>
        <v>0</v>
      </c>
      <c r="I610" s="82">
        <f t="shared" si="68"/>
        <v>0</v>
      </c>
      <c r="J610" s="82">
        <f aca="true" t="shared" si="69" ref="J610:K612">J611</f>
        <v>0</v>
      </c>
      <c r="K610" s="82">
        <f t="shared" si="69"/>
        <v>0</v>
      </c>
      <c r="L610" s="82">
        <f t="shared" si="62"/>
        <v>0</v>
      </c>
    </row>
    <row r="611" spans="1:12" ht="36" hidden="1">
      <c r="A611" s="89"/>
      <c r="B611" s="92" t="s">
        <v>1350</v>
      </c>
      <c r="C611" s="80" t="s">
        <v>646</v>
      </c>
      <c r="D611" s="80" t="s">
        <v>640</v>
      </c>
      <c r="E611" s="81" t="s">
        <v>1209</v>
      </c>
      <c r="F611" s="80"/>
      <c r="G611" s="82">
        <f t="shared" si="68"/>
        <v>0</v>
      </c>
      <c r="H611" s="82">
        <f t="shared" si="68"/>
        <v>0</v>
      </c>
      <c r="I611" s="82">
        <f t="shared" si="68"/>
        <v>0</v>
      </c>
      <c r="J611" s="82">
        <f t="shared" si="69"/>
        <v>0</v>
      </c>
      <c r="K611" s="82">
        <f t="shared" si="69"/>
        <v>0</v>
      </c>
      <c r="L611" s="82">
        <f t="shared" si="62"/>
        <v>0</v>
      </c>
    </row>
    <row r="612" spans="1:12" ht="24" hidden="1">
      <c r="A612" s="88"/>
      <c r="B612" s="92" t="s">
        <v>1283</v>
      </c>
      <c r="C612" s="80" t="s">
        <v>646</v>
      </c>
      <c r="D612" s="80" t="s">
        <v>640</v>
      </c>
      <c r="E612" s="81" t="s">
        <v>1212</v>
      </c>
      <c r="F612" s="80"/>
      <c r="G612" s="82">
        <f t="shared" si="68"/>
        <v>0</v>
      </c>
      <c r="H612" s="82">
        <f t="shared" si="68"/>
        <v>0</v>
      </c>
      <c r="I612" s="82">
        <f t="shared" si="68"/>
        <v>0</v>
      </c>
      <c r="J612" s="82">
        <f t="shared" si="69"/>
        <v>0</v>
      </c>
      <c r="K612" s="82">
        <f t="shared" si="69"/>
        <v>0</v>
      </c>
      <c r="L612" s="82">
        <f t="shared" si="62"/>
        <v>0</v>
      </c>
    </row>
    <row r="613" spans="1:12" ht="36" hidden="1">
      <c r="A613" s="88"/>
      <c r="B613" s="92" t="s">
        <v>1284</v>
      </c>
      <c r="C613" s="80" t="s">
        <v>646</v>
      </c>
      <c r="D613" s="80" t="s">
        <v>640</v>
      </c>
      <c r="E613" s="81" t="s">
        <v>1213</v>
      </c>
      <c r="F613" s="80"/>
      <c r="G613" s="82">
        <f>G614+G617+G619</f>
        <v>0</v>
      </c>
      <c r="H613" s="82">
        <f>H614+H617+H619</f>
        <v>0</v>
      </c>
      <c r="I613" s="82">
        <f>I614+I617+I619</f>
        <v>0</v>
      </c>
      <c r="J613" s="82">
        <f>J614+J617+J619</f>
        <v>0</v>
      </c>
      <c r="K613" s="82">
        <f>K614+K617+K619</f>
        <v>0</v>
      </c>
      <c r="L613" s="82">
        <f t="shared" si="62"/>
        <v>0</v>
      </c>
    </row>
    <row r="614" spans="1:12" ht="24" hidden="1">
      <c r="A614" s="89"/>
      <c r="B614" s="92" t="s">
        <v>1286</v>
      </c>
      <c r="C614" s="80" t="s">
        <v>646</v>
      </c>
      <c r="D614" s="80" t="s">
        <v>640</v>
      </c>
      <c r="E614" s="81" t="s">
        <v>1216</v>
      </c>
      <c r="F614" s="80"/>
      <c r="G614" s="82">
        <f aca="true" t="shared" si="70" ref="G614:K615">G615</f>
        <v>0</v>
      </c>
      <c r="H614" s="82">
        <f t="shared" si="70"/>
        <v>0</v>
      </c>
      <c r="I614" s="82">
        <f t="shared" si="70"/>
        <v>0</v>
      </c>
      <c r="J614" s="82">
        <f t="shared" si="70"/>
        <v>0</v>
      </c>
      <c r="K614" s="82">
        <f t="shared" si="70"/>
        <v>0</v>
      </c>
      <c r="L614" s="82">
        <f t="shared" si="62"/>
        <v>0</v>
      </c>
    </row>
    <row r="615" spans="1:12" ht="12.75" hidden="1">
      <c r="A615" s="89"/>
      <c r="B615" s="92" t="s">
        <v>611</v>
      </c>
      <c r="C615" s="80" t="s">
        <v>646</v>
      </c>
      <c r="D615" s="80" t="s">
        <v>640</v>
      </c>
      <c r="E615" s="81" t="s">
        <v>1339</v>
      </c>
      <c r="F615" s="80"/>
      <c r="G615" s="82">
        <f t="shared" si="70"/>
        <v>0</v>
      </c>
      <c r="H615" s="82">
        <f t="shared" si="70"/>
        <v>0</v>
      </c>
      <c r="I615" s="82">
        <f t="shared" si="70"/>
        <v>0</v>
      </c>
      <c r="J615" s="82">
        <f t="shared" si="70"/>
        <v>0</v>
      </c>
      <c r="K615" s="82">
        <f t="shared" si="70"/>
        <v>0</v>
      </c>
      <c r="L615" s="82">
        <f t="shared" si="62"/>
        <v>0</v>
      </c>
    </row>
    <row r="616" spans="1:12" ht="12.75" hidden="1">
      <c r="A616" s="89"/>
      <c r="B616" s="92" t="s">
        <v>770</v>
      </c>
      <c r="C616" s="80" t="s">
        <v>646</v>
      </c>
      <c r="D616" s="80" t="s">
        <v>640</v>
      </c>
      <c r="E616" s="81" t="s">
        <v>1339</v>
      </c>
      <c r="F616" s="80" t="s">
        <v>413</v>
      </c>
      <c r="G616" s="82">
        <v>0</v>
      </c>
      <c r="H616" s="82">
        <v>0</v>
      </c>
      <c r="I616" s="82">
        <v>0</v>
      </c>
      <c r="J616" s="82">
        <v>0</v>
      </c>
      <c r="K616" s="82">
        <v>0</v>
      </c>
      <c r="L616" s="82">
        <f t="shared" si="62"/>
        <v>0</v>
      </c>
    </row>
    <row r="617" spans="1:12" ht="36" hidden="1">
      <c r="A617" s="88"/>
      <c r="B617" s="92" t="s">
        <v>1376</v>
      </c>
      <c r="C617" s="80" t="s">
        <v>646</v>
      </c>
      <c r="D617" s="80" t="s">
        <v>640</v>
      </c>
      <c r="E617" s="81" t="s">
        <v>1340</v>
      </c>
      <c r="F617" s="80"/>
      <c r="G617" s="82">
        <f>G618</f>
        <v>0</v>
      </c>
      <c r="H617" s="82">
        <f>H618</f>
        <v>0</v>
      </c>
      <c r="I617" s="82">
        <f>I618</f>
        <v>0</v>
      </c>
      <c r="J617" s="82">
        <f>J618</f>
        <v>0</v>
      </c>
      <c r="K617" s="82">
        <f>K618</f>
        <v>0</v>
      </c>
      <c r="L617" s="82">
        <f t="shared" si="62"/>
        <v>0</v>
      </c>
    </row>
    <row r="618" spans="1:12" ht="12.75" hidden="1">
      <c r="A618" s="88"/>
      <c r="B618" s="92" t="s">
        <v>770</v>
      </c>
      <c r="C618" s="80" t="s">
        <v>646</v>
      </c>
      <c r="D618" s="80" t="s">
        <v>640</v>
      </c>
      <c r="E618" s="81" t="s">
        <v>1340</v>
      </c>
      <c r="F618" s="80" t="s">
        <v>413</v>
      </c>
      <c r="G618" s="82">
        <v>0</v>
      </c>
      <c r="H618" s="82">
        <v>0</v>
      </c>
      <c r="I618" s="82">
        <v>0</v>
      </c>
      <c r="J618" s="82">
        <v>0</v>
      </c>
      <c r="K618" s="82">
        <v>0</v>
      </c>
      <c r="L618" s="82">
        <f t="shared" si="62"/>
        <v>0</v>
      </c>
    </row>
    <row r="619" spans="1:12" ht="24" hidden="1">
      <c r="A619" s="89"/>
      <c r="B619" s="92" t="s">
        <v>1375</v>
      </c>
      <c r="C619" s="80" t="s">
        <v>646</v>
      </c>
      <c r="D619" s="80" t="s">
        <v>640</v>
      </c>
      <c r="E619" s="81" t="s">
        <v>1410</v>
      </c>
      <c r="F619" s="80"/>
      <c r="G619" s="82">
        <f>G620</f>
        <v>0</v>
      </c>
      <c r="H619" s="82">
        <f>H620</f>
        <v>0</v>
      </c>
      <c r="I619" s="82">
        <f>I620</f>
        <v>0</v>
      </c>
      <c r="J619" s="82">
        <f>J620</f>
        <v>0</v>
      </c>
      <c r="K619" s="82">
        <f>K620</f>
        <v>0</v>
      </c>
      <c r="L619" s="82">
        <f t="shared" si="62"/>
        <v>0</v>
      </c>
    </row>
    <row r="620" spans="1:12" ht="12.75" hidden="1">
      <c r="A620" s="89"/>
      <c r="B620" s="92" t="s">
        <v>770</v>
      </c>
      <c r="C620" s="80" t="s">
        <v>646</v>
      </c>
      <c r="D620" s="80" t="s">
        <v>640</v>
      </c>
      <c r="E620" s="81" t="s">
        <v>1410</v>
      </c>
      <c r="F620" s="80" t="s">
        <v>413</v>
      </c>
      <c r="G620" s="82"/>
      <c r="H620" s="82"/>
      <c r="I620" s="82"/>
      <c r="J620" s="82">
        <v>0</v>
      </c>
      <c r="K620" s="82">
        <v>0</v>
      </c>
      <c r="L620" s="82">
        <f t="shared" si="62"/>
        <v>0</v>
      </c>
    </row>
    <row r="621" spans="1:12" ht="12.75">
      <c r="A621" s="89"/>
      <c r="B621" s="129" t="s">
        <v>1060</v>
      </c>
      <c r="C621" s="80" t="s">
        <v>1061</v>
      </c>
      <c r="D621" s="80" t="s">
        <v>1061</v>
      </c>
      <c r="E621" s="80" t="s">
        <v>1063</v>
      </c>
      <c r="F621" s="80" t="s">
        <v>1062</v>
      </c>
      <c r="G621" s="82">
        <f>7550000+250000</f>
        <v>7800000</v>
      </c>
      <c r="H621" s="82">
        <v>0</v>
      </c>
      <c r="I621" s="82">
        <f>G621+H621</f>
        <v>7800000</v>
      </c>
      <c r="J621" s="82">
        <f>15200000+350000</f>
        <v>15550000</v>
      </c>
      <c r="K621" s="82">
        <v>0</v>
      </c>
      <c r="L621" s="82">
        <f t="shared" si="62"/>
        <v>15550000</v>
      </c>
    </row>
    <row r="622" spans="1:12" ht="12.75">
      <c r="A622" s="89"/>
      <c r="B622" s="147" t="s">
        <v>637</v>
      </c>
      <c r="C622" s="148"/>
      <c r="D622" s="148"/>
      <c r="E622" s="148"/>
      <c r="F622" s="149"/>
      <c r="G622" s="79">
        <f aca="true" t="shared" si="71" ref="G622:L622">G13+G159+G182+G278+G301+G475+G518+G558+G566+G587+G594+G621</f>
        <v>715010663</v>
      </c>
      <c r="H622" s="79">
        <f t="shared" si="71"/>
        <v>-637884.2699999996</v>
      </c>
      <c r="I622" s="79">
        <f t="shared" si="71"/>
        <v>714372778.73</v>
      </c>
      <c r="J622" s="79">
        <f t="shared" si="71"/>
        <v>510182742</v>
      </c>
      <c r="K622" s="79">
        <f t="shared" si="71"/>
        <v>-1326801.430000001</v>
      </c>
      <c r="L622" s="79">
        <f t="shared" si="71"/>
        <v>508855940.56999993</v>
      </c>
    </row>
    <row r="623" spans="1:4" ht="12.75" hidden="1">
      <c r="A623" s="89"/>
      <c r="C623" s="85"/>
      <c r="D623" s="85"/>
    </row>
    <row r="624" spans="1:4" ht="12.75" hidden="1">
      <c r="A624" s="89"/>
      <c r="C624" s="85"/>
      <c r="D624" s="85"/>
    </row>
    <row r="625" spans="1:10" ht="12.75" hidden="1">
      <c r="A625" s="89"/>
      <c r="C625" s="85"/>
      <c r="D625" s="85"/>
      <c r="G625" s="95">
        <v>715010663</v>
      </c>
      <c r="H625" s="95"/>
      <c r="I625" s="95"/>
      <c r="J625" s="95">
        <v>510182742</v>
      </c>
    </row>
    <row r="626" spans="1:4" ht="12.75" hidden="1">
      <c r="A626" s="89"/>
      <c r="C626" s="85"/>
      <c r="D626" s="85"/>
    </row>
    <row r="627" spans="1:10" ht="12.75" hidden="1">
      <c r="A627" s="89"/>
      <c r="C627" s="85"/>
      <c r="D627" s="85"/>
      <c r="G627" s="95">
        <f>G625-G622</f>
        <v>0</v>
      </c>
      <c r="H627" s="95">
        <f>H625-H622</f>
        <v>637884.2699999996</v>
      </c>
      <c r="I627" s="95">
        <f>I625-I622</f>
        <v>-714372778.73</v>
      </c>
      <c r="J627" s="95">
        <f>J625-J622</f>
        <v>0</v>
      </c>
    </row>
    <row r="628" spans="1:4" ht="12.75" hidden="1">
      <c r="A628" s="89"/>
      <c r="C628" s="85"/>
      <c r="D628" s="85"/>
    </row>
    <row r="629" ht="12.75" hidden="1">
      <c r="A629" s="89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8"/>
    </row>
    <row r="638" ht="12.75">
      <c r="A638" s="88"/>
    </row>
    <row r="639" ht="12.75">
      <c r="A639" s="88"/>
    </row>
    <row r="640" ht="12.75">
      <c r="A640" s="88"/>
    </row>
    <row r="641" ht="12.75">
      <c r="A641" s="88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9"/>
    </row>
    <row r="649" ht="12.75">
      <c r="A649" s="89"/>
    </row>
    <row r="650" ht="12.75">
      <c r="A650" s="89"/>
    </row>
    <row r="651" ht="12.75">
      <c r="A651" s="88"/>
    </row>
    <row r="652" ht="12.75">
      <c r="A652" s="88"/>
    </row>
    <row r="653" ht="12.75">
      <c r="A653" s="89"/>
    </row>
    <row r="654" ht="12.75">
      <c r="A654" s="88"/>
    </row>
    <row r="655" ht="12.75">
      <c r="A655" s="88"/>
    </row>
    <row r="656" ht="12.75">
      <c r="A656" s="88"/>
    </row>
    <row r="657" ht="12.75">
      <c r="A657" s="88"/>
    </row>
    <row r="658" ht="12.75">
      <c r="A658" s="88"/>
    </row>
    <row r="659" ht="12.75">
      <c r="A659" s="88"/>
    </row>
    <row r="660" ht="12.75">
      <c r="A660" s="88"/>
    </row>
    <row r="661" ht="12.75">
      <c r="A661" s="88"/>
    </row>
    <row r="662" ht="12.75">
      <c r="A662" s="88"/>
    </row>
    <row r="663" ht="12.75">
      <c r="A663" s="88"/>
    </row>
    <row r="664" ht="12.75">
      <c r="A664" s="88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9"/>
    </row>
    <row r="672" ht="12.75">
      <c r="A672" s="89"/>
    </row>
    <row r="673" ht="12.75">
      <c r="A673" s="89"/>
    </row>
    <row r="674" ht="12.75">
      <c r="A674" s="88"/>
    </row>
    <row r="675" ht="12.75">
      <c r="A675" s="88"/>
    </row>
    <row r="676" ht="12.75">
      <c r="A676" s="89"/>
    </row>
    <row r="677" ht="12.75">
      <c r="A677" s="89"/>
    </row>
    <row r="678" ht="12.75">
      <c r="A678" s="89"/>
    </row>
    <row r="679" ht="12.75">
      <c r="A679" s="88"/>
    </row>
    <row r="680" ht="12.75">
      <c r="A680" s="88"/>
    </row>
    <row r="681" ht="12.75">
      <c r="A681" s="89"/>
    </row>
    <row r="682" ht="12.75">
      <c r="A682" s="88"/>
    </row>
    <row r="683" ht="12.75">
      <c r="A683" s="88"/>
    </row>
    <row r="684" ht="12.75">
      <c r="A684" s="89"/>
    </row>
    <row r="685" ht="12.75">
      <c r="A685" s="83"/>
    </row>
    <row r="686" ht="12.75">
      <c r="A686" s="83"/>
    </row>
    <row r="687" ht="12.75">
      <c r="A687" s="83"/>
    </row>
    <row r="688" ht="12.75">
      <c r="A688" s="83"/>
    </row>
    <row r="689" ht="12.75">
      <c r="A689" s="83"/>
    </row>
    <row r="690" ht="12.75">
      <c r="A690" s="83"/>
    </row>
    <row r="691" ht="12.75">
      <c r="A691" s="83"/>
    </row>
    <row r="692" ht="12.75">
      <c r="A692" s="83"/>
    </row>
    <row r="693" ht="12.75">
      <c r="A693" s="83"/>
    </row>
    <row r="694" ht="12.75">
      <c r="A694" s="83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spans="1:3" ht="12.75">
      <c r="A774" s="86"/>
      <c r="C774" s="85"/>
    </row>
    <row r="775" spans="1:3" ht="12.75">
      <c r="A775" s="86"/>
      <c r="C775" s="85"/>
    </row>
    <row r="776" spans="1:3" ht="12.75">
      <c r="A776" s="86"/>
      <c r="C776" s="85"/>
    </row>
    <row r="777" spans="1:3" ht="12.75">
      <c r="A777" s="86"/>
      <c r="C777" s="85"/>
    </row>
    <row r="778" spans="1:3" ht="12.75">
      <c r="A778" s="86"/>
      <c r="C778" s="85"/>
    </row>
    <row r="779" spans="1:3" ht="12.75">
      <c r="A779" s="86"/>
      <c r="C779" s="85"/>
    </row>
    <row r="780" spans="1:3" ht="12.75">
      <c r="A780" s="86"/>
      <c r="C780" s="85"/>
    </row>
    <row r="781" spans="1:3" ht="12.75">
      <c r="A781" s="86"/>
      <c r="C781" s="85"/>
    </row>
    <row r="782" spans="1:3" ht="12.75">
      <c r="A782" s="86"/>
      <c r="C782" s="85"/>
    </row>
    <row r="783" spans="1:3" ht="12.75">
      <c r="A783" s="86"/>
      <c r="C783" s="85"/>
    </row>
    <row r="784" spans="1:3" ht="12.75">
      <c r="A784" s="86"/>
      <c r="C784" s="85"/>
    </row>
    <row r="785" spans="1:3" ht="12.75">
      <c r="A785" s="86"/>
      <c r="C785" s="85"/>
    </row>
    <row r="786" spans="1:3" ht="12.75">
      <c r="A786" s="86"/>
      <c r="C786" s="85"/>
    </row>
    <row r="787" spans="1:3" ht="12.75">
      <c r="A787" s="86"/>
      <c r="C787" s="85"/>
    </row>
    <row r="788" spans="1:3" ht="12.75">
      <c r="A788" s="86"/>
      <c r="C788" s="85"/>
    </row>
    <row r="789" spans="1:3" ht="12.75">
      <c r="A789" s="86"/>
      <c r="C789" s="85"/>
    </row>
    <row r="790" spans="1:3" ht="12.75">
      <c r="A790" s="86"/>
      <c r="C790" s="85"/>
    </row>
    <row r="791" spans="1:3" ht="12.75">
      <c r="A791" s="86"/>
      <c r="C791" s="85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ht="12.75">
      <c r="A813" s="83"/>
    </row>
    <row r="814" ht="12.75">
      <c r="A814" s="83"/>
    </row>
    <row r="815" ht="12.75">
      <c r="A815" s="83"/>
    </row>
    <row r="816" ht="12.75">
      <c r="A816" s="83"/>
    </row>
    <row r="817" ht="12.75">
      <c r="A817" s="83"/>
    </row>
    <row r="818" ht="12.75">
      <c r="A818" s="83"/>
    </row>
    <row r="819" ht="12.75">
      <c r="A819" s="83"/>
    </row>
    <row r="820" ht="12.75">
      <c r="A820" s="83"/>
    </row>
    <row r="821" ht="12.75">
      <c r="A821" s="83"/>
    </row>
    <row r="822" ht="12.75">
      <c r="A822" s="83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spans="1:4" ht="12.75">
      <c r="A907" s="86"/>
      <c r="C907" s="85"/>
      <c r="D907" s="85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spans="1:4" ht="12.75">
      <c r="A913" s="86"/>
      <c r="C913" s="85"/>
      <c r="D913" s="85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spans="1:4" ht="12.75">
      <c r="A966" s="86"/>
      <c r="C966" s="85"/>
      <c r="D966" s="85"/>
    </row>
    <row r="967" spans="1:4" ht="12.75">
      <c r="A967" s="86"/>
      <c r="C967" s="85"/>
      <c r="D967" s="85"/>
    </row>
    <row r="968" spans="1:4" ht="12.75">
      <c r="A968" s="86"/>
      <c r="C968" s="85"/>
      <c r="D968" s="85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spans="1:3" ht="12.75">
      <c r="A979" s="90"/>
      <c r="C979" s="90"/>
    </row>
    <row r="980" ht="12.75">
      <c r="A980" s="83"/>
    </row>
    <row r="981" ht="12.75">
      <c r="A981" s="83"/>
    </row>
    <row r="982" ht="12.75">
      <c r="A982" s="83"/>
    </row>
    <row r="983" s="83" customFormat="1" ht="12.75"/>
    <row r="984" s="83" customFormat="1" ht="12.75"/>
    <row r="985" s="83" customFormat="1" ht="12.75"/>
    <row r="986" s="83" customFormat="1" ht="12.75"/>
    <row r="987" s="83" customFormat="1" ht="12.75"/>
    <row r="988" s="83" customFormat="1" ht="12.75"/>
    <row r="989" s="83" customFormat="1" ht="12.75"/>
    <row r="990" s="83" customFormat="1" ht="12.75"/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</sheetData>
  <sheetProtection/>
  <mergeCells count="11">
    <mergeCell ref="D8:L8"/>
    <mergeCell ref="C9:L9"/>
    <mergeCell ref="H7:L7"/>
    <mergeCell ref="B10:L10"/>
    <mergeCell ref="B622:F622"/>
    <mergeCell ref="E1:L1"/>
    <mergeCell ref="E2:L2"/>
    <mergeCell ref="E3:L3"/>
    <mergeCell ref="E6:L6"/>
    <mergeCell ref="F4:L4"/>
    <mergeCell ref="E5:L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52" t="s">
        <v>358</v>
      </c>
      <c r="G1" s="152"/>
      <c r="H1" s="152"/>
      <c r="I1" s="152"/>
      <c r="J1" s="152"/>
      <c r="K1" s="152"/>
      <c r="L1" s="152"/>
      <c r="M1" s="152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52" t="s">
        <v>1005</v>
      </c>
      <c r="G2" s="152"/>
      <c r="H2" s="152"/>
      <c r="I2" s="152"/>
      <c r="J2" s="152"/>
      <c r="K2" s="152"/>
      <c r="L2" s="152"/>
      <c r="M2" s="152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52" t="s">
        <v>1006</v>
      </c>
      <c r="G3" s="152"/>
      <c r="H3" s="152"/>
      <c r="I3" s="152"/>
      <c r="J3" s="152"/>
      <c r="K3" s="152"/>
      <c r="L3" s="152"/>
      <c r="M3" s="152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0" t="s">
        <v>1101</v>
      </c>
      <c r="I4" s="150"/>
      <c r="J4" s="150"/>
      <c r="K4" s="150"/>
      <c r="L4" s="150"/>
      <c r="M4" s="150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0" t="s">
        <v>1102</v>
      </c>
      <c r="I5" s="150"/>
      <c r="J5" s="150"/>
      <c r="K5" s="150"/>
      <c r="L5" s="150"/>
      <c r="M5" s="150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52" t="s">
        <v>1103</v>
      </c>
      <c r="F7" s="152"/>
      <c r="G7" s="152"/>
      <c r="H7" s="152"/>
      <c r="I7" s="152"/>
      <c r="J7" s="152"/>
      <c r="K7" s="152"/>
      <c r="L7" s="152"/>
      <c r="M7" s="152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52" t="s">
        <v>1064</v>
      </c>
      <c r="E8" s="152"/>
      <c r="F8" s="152"/>
      <c r="G8" s="152"/>
      <c r="H8" s="152"/>
      <c r="I8" s="152"/>
      <c r="J8" s="152"/>
      <c r="K8" s="152"/>
      <c r="L8" s="152"/>
      <c r="M8" s="152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52" t="s">
        <v>1104</v>
      </c>
      <c r="F9" s="152"/>
      <c r="G9" s="152"/>
      <c r="H9" s="152"/>
      <c r="I9" s="152"/>
      <c r="J9" s="152"/>
      <c r="K9" s="152"/>
      <c r="L9" s="152"/>
      <c r="M9" s="152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3" t="s">
        <v>1105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54"/>
      <c r="J11" s="154"/>
      <c r="K11" s="154"/>
      <c r="L11" s="154"/>
      <c r="M11" s="154"/>
      <c r="N11" s="121"/>
      <c r="O11" s="121"/>
      <c r="P11" s="121"/>
      <c r="Q11" s="121"/>
      <c r="R11" s="121"/>
      <c r="S11" s="121"/>
    </row>
    <row r="12" spans="2:11" ht="18.75" customHeight="1">
      <c r="B12" s="155" t="s">
        <v>1100</v>
      </c>
      <c r="C12" s="155"/>
      <c r="D12" s="155"/>
      <c r="E12" s="155"/>
      <c r="F12" s="155"/>
      <c r="G12" s="155"/>
      <c r="H12" s="155"/>
      <c r="I12" s="155"/>
      <c r="J12" s="155"/>
      <c r="K12" s="117"/>
    </row>
    <row r="13" spans="1:11" ht="18.75">
      <c r="A13" s="74"/>
      <c r="B13" s="156" t="s">
        <v>969</v>
      </c>
      <c r="C13" s="156"/>
      <c r="D13" s="156"/>
      <c r="E13" s="156"/>
      <c r="F13" s="156"/>
      <c r="G13" s="156"/>
      <c r="H13" s="156"/>
      <c r="I13" s="156"/>
      <c r="J13" s="156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47" t="s">
        <v>637</v>
      </c>
      <c r="C682" s="148"/>
      <c r="D682" s="148"/>
      <c r="E682" s="148"/>
      <c r="F682" s="148"/>
      <c r="G682" s="149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2021-03-15T09:05:22Z</cp:lastPrinted>
  <dcterms:created xsi:type="dcterms:W3CDTF">2008-09-23T08:43:48Z</dcterms:created>
  <dcterms:modified xsi:type="dcterms:W3CDTF">2021-09-17T03:07:11Z</dcterms:modified>
  <cp:category/>
  <cp:version/>
  <cp:contentType/>
  <cp:contentStatus/>
</cp:coreProperties>
</file>