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251" activeTab="1"/>
  </bookViews>
  <sheets>
    <sheet name="2022" sheetId="4" r:id="rId1"/>
    <sheet name="2023" sheetId="5" r:id="rId2"/>
    <sheet name="Лист1" sheetId="3" r:id="rId3"/>
  </sheets>
  <definedNames>
    <definedName name="_xlnm.Print_Area" localSheetId="0">'2022'!$B$1:$AN$19</definedName>
    <definedName name="_xlnm.Print_Area" localSheetId="1">'2023'!$B$1:$AN$19</definedName>
  </definedNames>
  <calcPr calcId="144525"/>
</workbook>
</file>

<file path=xl/calcChain.xml><?xml version="1.0" encoding="utf-8"?>
<calcChain xmlns="http://schemas.openxmlformats.org/spreadsheetml/2006/main">
  <c r="AE25" i="5" l="1"/>
  <c r="AE21" i="5"/>
  <c r="AL23" i="5" s="1"/>
  <c r="T19" i="5"/>
  <c r="S19" i="5"/>
  <c r="R19" i="5"/>
  <c r="Q19" i="5"/>
  <c r="P19" i="5"/>
  <c r="O19" i="5"/>
  <c r="N19" i="5"/>
  <c r="M19" i="5"/>
  <c r="L19" i="5"/>
  <c r="K19" i="5"/>
  <c r="I19" i="5"/>
  <c r="H19" i="5"/>
  <c r="G19" i="5"/>
  <c r="F19" i="5"/>
  <c r="E19" i="5" s="1"/>
  <c r="AE12" i="5"/>
  <c r="AE11" i="5"/>
  <c r="AE10" i="5"/>
  <c r="AN9" i="5"/>
  <c r="AN19" i="5" s="1"/>
  <c r="AM9" i="5"/>
  <c r="AM19" i="5" s="1"/>
  <c r="AL9" i="5"/>
  <c r="AL19" i="5" s="1"/>
  <c r="AK9" i="5"/>
  <c r="AK19" i="5" s="1"/>
  <c r="AJ9" i="5"/>
  <c r="AI9" i="5"/>
  <c r="AI19" i="5" s="1"/>
  <c r="AH9" i="5"/>
  <c r="AH19" i="5" s="1"/>
  <c r="AG9" i="5"/>
  <c r="AG19" i="5" s="1"/>
  <c r="AF9" i="5"/>
  <c r="AF19" i="5" s="1"/>
  <c r="U9" i="5"/>
  <c r="E9" i="5"/>
  <c r="AE8" i="5"/>
  <c r="AD8" i="5"/>
  <c r="AC8" i="5"/>
  <c r="AB8" i="5"/>
  <c r="AA8" i="5"/>
  <c r="Y8" i="5"/>
  <c r="X8" i="5"/>
  <c r="W8" i="5"/>
  <c r="V8" i="5"/>
  <c r="J8" i="5"/>
  <c r="E8" i="5" s="1"/>
  <c r="AJ7" i="5"/>
  <c r="AE7" i="5"/>
  <c r="AD7" i="5"/>
  <c r="AC7" i="5"/>
  <c r="AC19" i="5" s="1"/>
  <c r="AB7" i="5"/>
  <c r="AA7" i="5"/>
  <c r="AA19" i="5" s="1"/>
  <c r="Z7" i="5"/>
  <c r="Y7" i="5"/>
  <c r="Y19" i="5" s="1"/>
  <c r="X7" i="5"/>
  <c r="X19" i="5" s="1"/>
  <c r="W7" i="5"/>
  <c r="W19" i="5" s="1"/>
  <c r="V7" i="5"/>
  <c r="E7" i="5"/>
  <c r="AE25" i="4"/>
  <c r="AN23" i="4"/>
  <c r="AN21" i="4" s="1"/>
  <c r="AJ23" i="4"/>
  <c r="AJ21" i="4" s="1"/>
  <c r="AF23" i="4"/>
  <c r="AF21" i="4" s="1"/>
  <c r="AE21" i="4"/>
  <c r="AL23" i="4" s="1"/>
  <c r="T19" i="4"/>
  <c r="S19" i="4"/>
  <c r="R19" i="4"/>
  <c r="Q19" i="4"/>
  <c r="P19" i="4"/>
  <c r="O19" i="4"/>
  <c r="N19" i="4"/>
  <c r="M19" i="4"/>
  <c r="L19" i="4"/>
  <c r="K19" i="4"/>
  <c r="I19" i="4"/>
  <c r="H19" i="4"/>
  <c r="G19" i="4"/>
  <c r="F19" i="4"/>
  <c r="E19" i="4" s="1"/>
  <c r="AE12" i="4"/>
  <c r="AE11" i="4"/>
  <c r="AE10" i="4"/>
  <c r="AN9" i="4"/>
  <c r="AN19" i="4" s="1"/>
  <c r="AM9" i="4"/>
  <c r="AM19" i="4" s="1"/>
  <c r="AL9" i="4"/>
  <c r="AL19" i="4" s="1"/>
  <c r="AK9" i="4"/>
  <c r="AK19" i="4" s="1"/>
  <c r="AJ9" i="4"/>
  <c r="AI9" i="4"/>
  <c r="AI19" i="4" s="1"/>
  <c r="AH9" i="4"/>
  <c r="AH19" i="4" s="1"/>
  <c r="AG9" i="4"/>
  <c r="AG19" i="4" s="1"/>
  <c r="AF9" i="4"/>
  <c r="AF19" i="4" s="1"/>
  <c r="U9" i="4"/>
  <c r="E9" i="4"/>
  <c r="AE8" i="4"/>
  <c r="AD8" i="4"/>
  <c r="AC8" i="4"/>
  <c r="AB8" i="4"/>
  <c r="AA8" i="4"/>
  <c r="Y8" i="4"/>
  <c r="X8" i="4"/>
  <c r="W8" i="4"/>
  <c r="V8" i="4"/>
  <c r="J8" i="4"/>
  <c r="E8" i="4" s="1"/>
  <c r="AJ7" i="4"/>
  <c r="AE7" i="4" s="1"/>
  <c r="AD7" i="4"/>
  <c r="AD19" i="4" s="1"/>
  <c r="AC7" i="4"/>
  <c r="AB7" i="4"/>
  <c r="AB19" i="4" s="1"/>
  <c r="AA7" i="4"/>
  <c r="Z7" i="4"/>
  <c r="Y7" i="4"/>
  <c r="Y19" i="4" s="1"/>
  <c r="X7" i="4"/>
  <c r="X19" i="4" s="1"/>
  <c r="W7" i="4"/>
  <c r="W19" i="4" s="1"/>
  <c r="V7" i="4"/>
  <c r="U7" i="4" s="1"/>
  <c r="E7" i="4"/>
  <c r="AA19" i="4" l="1"/>
  <c r="AC19" i="4"/>
  <c r="AI23" i="4"/>
  <c r="AM23" i="4"/>
  <c r="U7" i="5"/>
  <c r="AB19" i="5"/>
  <c r="AD19" i="5"/>
  <c r="AI23" i="5"/>
  <c r="AM23" i="5"/>
  <c r="AF23" i="5"/>
  <c r="AF21" i="5" s="1"/>
  <c r="AJ23" i="5"/>
  <c r="AJ21" i="5" s="1"/>
  <c r="AN23" i="5"/>
  <c r="AN21" i="5" s="1"/>
  <c r="AJ19" i="5"/>
  <c r="AE19" i="5" s="1"/>
  <c r="AJ19" i="4"/>
  <c r="AE19" i="4" s="1"/>
  <c r="V19" i="5"/>
  <c r="U19" i="5" s="1"/>
  <c r="Z8" i="5"/>
  <c r="U8" i="5" s="1"/>
  <c r="AE9" i="5"/>
  <c r="AL21" i="5"/>
  <c r="AG23" i="5"/>
  <c r="AG21" i="5" s="1"/>
  <c r="AK23" i="5"/>
  <c r="AK21" i="5" s="1"/>
  <c r="J19" i="5"/>
  <c r="AI21" i="5"/>
  <c r="AM21" i="5"/>
  <c r="AH23" i="5"/>
  <c r="AH21" i="5" s="1"/>
  <c r="V19" i="4"/>
  <c r="U19" i="4" s="1"/>
  <c r="Z8" i="4"/>
  <c r="U8" i="4" s="1"/>
  <c r="AE9" i="4"/>
  <c r="AL21" i="4"/>
  <c r="AG23" i="4"/>
  <c r="AG21" i="4" s="1"/>
  <c r="AK23" i="4"/>
  <c r="AK21" i="4" s="1"/>
  <c r="J19" i="4"/>
  <c r="AI21" i="4"/>
  <c r="AM21" i="4"/>
  <c r="AH23" i="4"/>
  <c r="AH21" i="4" s="1"/>
  <c r="Z19" i="5" l="1"/>
  <c r="Z19" i="4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</commentList>
</comments>
</file>

<file path=xl/sharedStrings.xml><?xml version="1.0" encoding="utf-8"?>
<sst xmlns="http://schemas.openxmlformats.org/spreadsheetml/2006/main" count="114" uniqueCount="39">
  <si>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</si>
  <si>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</si>
  <si>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</si>
  <si>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</si>
  <si>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</si>
  <si>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</si>
  <si>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</si>
  <si>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</si>
  <si>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</si>
  <si>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</si>
  <si>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</si>
  <si>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</si>
  <si>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</si>
  <si>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</si>
  <si>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</si>
  <si>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</si>
  <si>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</si>
  <si>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</si>
  <si>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</si>
  <si>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</si>
  <si>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</si>
  <si>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</si>
  <si>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</si>
  <si>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</si>
  <si>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Иные  межбюджетные  трансферты на выплату заработной платы с учетом повышения МРОТ</t>
  </si>
  <si>
    <t>3.1</t>
  </si>
  <si>
    <t xml:space="preserve"> кочегары</t>
  </si>
  <si>
    <t>3.2</t>
  </si>
  <si>
    <t>3.3</t>
  </si>
  <si>
    <t>Иные межбюджетные трансферты на организацию благоустройства территории сельского поселения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</si>
  <si>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</si>
  <si>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</si>
  <si>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Иные межбюджетные трансферты  на выполнение работ по благоустройству территорий в рамках реализации проекта "Инициативы граждан"</t>
  </si>
  <si>
    <t>Распределение межбюджетных трансфертов бюджетам сельских поселений МО  "Усть-Коксинский район" РА на 2022 год</t>
  </si>
  <si>
    <t xml:space="preserve"> Распределение межбюджетных трансфертов бюджетам сельских поселений на 2022 год </t>
  </si>
  <si>
    <t xml:space="preserve"> Распределение межбюджетных трансфертов бюджетам сельских поселений на 2023 год </t>
  </si>
  <si>
    <t>Распределение межбюджетных трансфертов бюджетам сельских поселений МО  "Усть-Коксинский район" РА на 2023 год</t>
  </si>
  <si>
    <t xml:space="preserve">Приложение    22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</si>
  <si>
    <t xml:space="preserve">Приложение    23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</si>
</sst>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.0_р_._-;\-* #,##0.0_р_._-;_-* &quot;-&quot;??_р_._-;_-@_-"/>
    <numFmt numFmtId="167" formatCode="#,##0.0"/>
    <numFmt numFmtId="168" formatCode="#,##0.00_ ;\-#,##0.00\ 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MS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0" fillId="0" borderId="0">
      <alignment vertical="top"/>
    </xf>
  </cellStyleXfs>
  <cellXfs count="107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5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5" fontId="2" fillId="0" borderId="2" xfId="2" applyNumberFormat="1" applyFont="1" applyFill="1" applyBorder="1" applyAlignment="1">
      <alignment horizontal="justify" wrapText="1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6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6" fontId="12" fillId="0" borderId="10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/>
    <xf numFmtId="167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5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5" fontId="6" fillId="0" borderId="2" xfId="2" applyNumberFormat="1" applyFont="1" applyFill="1" applyBorder="1" applyAlignment="1" applyProtection="1">
      <alignment horizontal="justify" vertical="center"/>
      <protection locked="0"/>
    </xf>
    <xf numFmtId="168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8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5" fontId="2" fillId="2" borderId="2" xfId="2" applyNumberFormat="1" applyFont="1" applyFill="1" applyBorder="1" applyAlignment="1" applyProtection="1">
      <alignment horizontal="justify" wrapText="1"/>
      <protection locked="0"/>
    </xf>
    <xf numFmtId="168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2" xfId="1" applyNumberFormat="1" applyFont="1" applyFill="1" applyBorder="1" applyAlignment="1">
      <alignment horizontal="center"/>
    </xf>
    <xf numFmtId="167" fontId="2" fillId="2" borderId="13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5" fontId="2" fillId="3" borderId="2" xfId="2" applyNumberFormat="1" applyFont="1" applyFill="1" applyBorder="1" applyAlignment="1" applyProtection="1">
      <alignment horizontal="justify" wrapText="1"/>
      <protection locked="0"/>
    </xf>
    <xf numFmtId="168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12" xfId="1" applyNumberFormat="1" applyFont="1" applyFill="1" applyBorder="1" applyAlignment="1">
      <alignment horizontal="center"/>
    </xf>
    <xf numFmtId="167" fontId="2" fillId="3" borderId="13" xfId="1" applyNumberFormat="1" applyFont="1" applyFill="1" applyBorder="1" applyAlignment="1">
      <alignment horizontal="center"/>
    </xf>
    <xf numFmtId="167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5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5" fontId="4" fillId="0" borderId="0" xfId="2" applyNumberFormat="1" applyFont="1" applyFill="1" applyBorder="1"/>
    <xf numFmtId="0" fontId="4" fillId="0" borderId="0" xfId="2" applyFont="1" applyFill="1"/>
    <xf numFmtId="165" fontId="4" fillId="0" borderId="15" xfId="2" applyNumberFormat="1" applyFont="1" applyFill="1" applyBorder="1"/>
    <xf numFmtId="169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8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>
      <alignment horizontal="center" vertical="center" wrapText="1"/>
    </xf>
    <xf numFmtId="168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5" fontId="9" fillId="0" borderId="17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52"/>
  <sheetViews>
    <sheetView view="pageBreakPreview" topLeftCell="B1" zoomScale="75" zoomScaleNormal="75" zoomScaleSheetLayoutView="75" workbookViewId="0">
      <selection activeCell="AE6" sqref="AE6:AN6"/>
    </sheetView>
  </sheetViews>
  <sheetFormatPr defaultColWidth="8" defaultRowHeight="12.75" x14ac:dyDescent="0.2"/>
  <cols>
    <col min="1" max="1" width="0.28515625" style="43" hidden="1" customWidth="1"/>
    <col min="2" max="2" width="6" style="44" customWidth="1"/>
    <col min="3" max="3" width="36.85546875" style="45" customWidth="1"/>
    <col min="4" max="4" width="8.28515625" style="46" hidden="1" customWidth="1"/>
    <col min="5" max="5" width="15.85546875" style="47" hidden="1" customWidth="1"/>
    <col min="6" max="6" width="14.85546875" style="47" hidden="1" customWidth="1"/>
    <col min="7" max="7" width="15.85546875" style="47" hidden="1" customWidth="1"/>
    <col min="8" max="8" width="15.28515625" style="47" hidden="1" customWidth="1"/>
    <col min="9" max="9" width="15.5703125" style="47" hidden="1" customWidth="1"/>
    <col min="10" max="10" width="18.42578125" style="47" hidden="1" customWidth="1"/>
    <col min="11" max="11" width="16.42578125" style="47" hidden="1" customWidth="1"/>
    <col min="12" max="13" width="14.85546875" style="47" hidden="1" customWidth="1"/>
    <col min="14" max="14" width="16.140625" style="47" hidden="1" customWidth="1"/>
    <col min="15" max="15" width="20.7109375" style="43" hidden="1" customWidth="1"/>
    <col min="16" max="16" width="0.140625" style="43" hidden="1" customWidth="1"/>
    <col min="17" max="17" width="8.140625" style="43" hidden="1" customWidth="1"/>
    <col min="18" max="18" width="15.5703125" style="43" hidden="1" customWidth="1"/>
    <col min="19" max="19" width="13.7109375" style="43" hidden="1" customWidth="1"/>
    <col min="20" max="20" width="10.28515625" style="43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5.85546875" style="1" customWidth="1"/>
    <col min="32" max="32" width="14.85546875" style="1" customWidth="1"/>
    <col min="33" max="33" width="14.5703125" style="1" customWidth="1"/>
    <col min="34" max="35" width="13.85546875" style="1" customWidth="1"/>
    <col min="36" max="36" width="15.28515625" style="1" customWidth="1"/>
    <col min="37" max="37" width="14" style="1" customWidth="1"/>
    <col min="38" max="39" width="15.140625" style="1" bestFit="1" customWidth="1"/>
    <col min="40" max="40" width="14" style="1" customWidth="1"/>
    <col min="41" max="48" width="8" style="1" customWidth="1"/>
    <col min="49" max="222" width="6.7109375" style="43" customWidth="1"/>
    <col min="223" max="223" width="15.14062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40625" style="43" customWidth="1"/>
    <col min="463" max="463" width="0" style="43" hidden="1" customWidth="1"/>
    <col min="464" max="464" width="12.7109375" style="43" customWidth="1"/>
    <col min="465" max="465" width="13.5703125" style="43" customWidth="1"/>
    <col min="466" max="466" width="14" style="43" customWidth="1"/>
    <col min="467" max="467" width="13.85546875" style="43" customWidth="1"/>
    <col min="468" max="468" width="12.5703125" style="43" customWidth="1"/>
    <col min="469" max="471" width="12.7109375" style="43" customWidth="1"/>
    <col min="472" max="477" width="0" style="43" hidden="1" customWidth="1"/>
    <col min="478" max="478" width="12.140625" style="43" customWidth="1"/>
    <col min="479" max="479" width="15.14062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40625" style="43" customWidth="1"/>
    <col min="719" max="719" width="0" style="43" hidden="1" customWidth="1"/>
    <col min="720" max="720" width="12.7109375" style="43" customWidth="1"/>
    <col min="721" max="721" width="13.5703125" style="43" customWidth="1"/>
    <col min="722" max="722" width="14" style="43" customWidth="1"/>
    <col min="723" max="723" width="13.85546875" style="43" customWidth="1"/>
    <col min="724" max="724" width="12.5703125" style="43" customWidth="1"/>
    <col min="725" max="727" width="12.7109375" style="43" customWidth="1"/>
    <col min="728" max="733" width="0" style="43" hidden="1" customWidth="1"/>
    <col min="734" max="734" width="12.140625" style="43" customWidth="1"/>
    <col min="735" max="735" width="15.14062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40625" style="43" customWidth="1"/>
    <col min="975" max="975" width="0" style="43" hidden="1" customWidth="1"/>
    <col min="976" max="976" width="12.7109375" style="43" customWidth="1"/>
    <col min="977" max="977" width="13.5703125" style="43" customWidth="1"/>
    <col min="978" max="978" width="14" style="43" customWidth="1"/>
    <col min="979" max="979" width="13.85546875" style="43" customWidth="1"/>
    <col min="980" max="980" width="12.5703125" style="43" customWidth="1"/>
    <col min="981" max="983" width="12.7109375" style="43" customWidth="1"/>
    <col min="984" max="989" width="0" style="43" hidden="1" customWidth="1"/>
    <col min="990" max="990" width="12.140625" style="43" customWidth="1"/>
    <col min="991" max="991" width="15.14062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40625" style="43" customWidth="1"/>
    <col min="1231" max="1231" width="0" style="43" hidden="1" customWidth="1"/>
    <col min="1232" max="1232" width="12.7109375" style="43" customWidth="1"/>
    <col min="1233" max="1233" width="13.5703125" style="43" customWidth="1"/>
    <col min="1234" max="1234" width="14" style="43" customWidth="1"/>
    <col min="1235" max="1235" width="13.85546875" style="43" customWidth="1"/>
    <col min="1236" max="1236" width="12.5703125" style="43" customWidth="1"/>
    <col min="1237" max="1239" width="12.7109375" style="43" customWidth="1"/>
    <col min="1240" max="1245" width="0" style="43" hidden="1" customWidth="1"/>
    <col min="1246" max="1246" width="12.140625" style="43" customWidth="1"/>
    <col min="1247" max="1247" width="15.14062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40625" style="43" customWidth="1"/>
    <col min="1487" max="1487" width="0" style="43" hidden="1" customWidth="1"/>
    <col min="1488" max="1488" width="12.7109375" style="43" customWidth="1"/>
    <col min="1489" max="1489" width="13.5703125" style="43" customWidth="1"/>
    <col min="1490" max="1490" width="14" style="43" customWidth="1"/>
    <col min="1491" max="1491" width="13.85546875" style="43" customWidth="1"/>
    <col min="1492" max="1492" width="12.5703125" style="43" customWidth="1"/>
    <col min="1493" max="1495" width="12.7109375" style="43" customWidth="1"/>
    <col min="1496" max="1501" width="0" style="43" hidden="1" customWidth="1"/>
    <col min="1502" max="1502" width="12.140625" style="43" customWidth="1"/>
    <col min="1503" max="1503" width="15.14062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40625" style="43" customWidth="1"/>
    <col min="1743" max="1743" width="0" style="43" hidden="1" customWidth="1"/>
    <col min="1744" max="1744" width="12.7109375" style="43" customWidth="1"/>
    <col min="1745" max="1745" width="13.5703125" style="43" customWidth="1"/>
    <col min="1746" max="1746" width="14" style="43" customWidth="1"/>
    <col min="1747" max="1747" width="13.85546875" style="43" customWidth="1"/>
    <col min="1748" max="1748" width="12.5703125" style="43" customWidth="1"/>
    <col min="1749" max="1751" width="12.7109375" style="43" customWidth="1"/>
    <col min="1752" max="1757" width="0" style="43" hidden="1" customWidth="1"/>
    <col min="1758" max="1758" width="12.140625" style="43" customWidth="1"/>
    <col min="1759" max="1759" width="15.14062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40625" style="43" customWidth="1"/>
    <col min="1999" max="1999" width="0" style="43" hidden="1" customWidth="1"/>
    <col min="2000" max="2000" width="12.7109375" style="43" customWidth="1"/>
    <col min="2001" max="2001" width="13.5703125" style="43" customWidth="1"/>
    <col min="2002" max="2002" width="14" style="43" customWidth="1"/>
    <col min="2003" max="2003" width="13.85546875" style="43" customWidth="1"/>
    <col min="2004" max="2004" width="12.5703125" style="43" customWidth="1"/>
    <col min="2005" max="2007" width="12.7109375" style="43" customWidth="1"/>
    <col min="2008" max="2013" width="0" style="43" hidden="1" customWidth="1"/>
    <col min="2014" max="2014" width="12.140625" style="43" customWidth="1"/>
    <col min="2015" max="2015" width="15.14062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40625" style="43" customWidth="1"/>
    <col min="2255" max="2255" width="0" style="43" hidden="1" customWidth="1"/>
    <col min="2256" max="2256" width="12.7109375" style="43" customWidth="1"/>
    <col min="2257" max="2257" width="13.5703125" style="43" customWidth="1"/>
    <col min="2258" max="2258" width="14" style="43" customWidth="1"/>
    <col min="2259" max="2259" width="13.85546875" style="43" customWidth="1"/>
    <col min="2260" max="2260" width="12.5703125" style="43" customWidth="1"/>
    <col min="2261" max="2263" width="12.7109375" style="43" customWidth="1"/>
    <col min="2264" max="2269" width="0" style="43" hidden="1" customWidth="1"/>
    <col min="2270" max="2270" width="12.140625" style="43" customWidth="1"/>
    <col min="2271" max="2271" width="15.14062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40625" style="43" customWidth="1"/>
    <col min="2511" max="2511" width="0" style="43" hidden="1" customWidth="1"/>
    <col min="2512" max="2512" width="12.7109375" style="43" customWidth="1"/>
    <col min="2513" max="2513" width="13.5703125" style="43" customWidth="1"/>
    <col min="2514" max="2514" width="14" style="43" customWidth="1"/>
    <col min="2515" max="2515" width="13.85546875" style="43" customWidth="1"/>
    <col min="2516" max="2516" width="12.5703125" style="43" customWidth="1"/>
    <col min="2517" max="2519" width="12.7109375" style="43" customWidth="1"/>
    <col min="2520" max="2525" width="0" style="43" hidden="1" customWidth="1"/>
    <col min="2526" max="2526" width="12.140625" style="43" customWidth="1"/>
    <col min="2527" max="2527" width="15.14062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40625" style="43" customWidth="1"/>
    <col min="2767" max="2767" width="0" style="43" hidden="1" customWidth="1"/>
    <col min="2768" max="2768" width="12.7109375" style="43" customWidth="1"/>
    <col min="2769" max="2769" width="13.5703125" style="43" customWidth="1"/>
    <col min="2770" max="2770" width="14" style="43" customWidth="1"/>
    <col min="2771" max="2771" width="13.85546875" style="43" customWidth="1"/>
    <col min="2772" max="2772" width="12.5703125" style="43" customWidth="1"/>
    <col min="2773" max="2775" width="12.7109375" style="43" customWidth="1"/>
    <col min="2776" max="2781" width="0" style="43" hidden="1" customWidth="1"/>
    <col min="2782" max="2782" width="12.140625" style="43" customWidth="1"/>
    <col min="2783" max="2783" width="15.14062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40625" style="43" customWidth="1"/>
    <col min="3023" max="3023" width="0" style="43" hidden="1" customWidth="1"/>
    <col min="3024" max="3024" width="12.7109375" style="43" customWidth="1"/>
    <col min="3025" max="3025" width="13.5703125" style="43" customWidth="1"/>
    <col min="3026" max="3026" width="14" style="43" customWidth="1"/>
    <col min="3027" max="3027" width="13.85546875" style="43" customWidth="1"/>
    <col min="3028" max="3028" width="12.5703125" style="43" customWidth="1"/>
    <col min="3029" max="3031" width="12.7109375" style="43" customWidth="1"/>
    <col min="3032" max="3037" width="0" style="43" hidden="1" customWidth="1"/>
    <col min="3038" max="3038" width="12.140625" style="43" customWidth="1"/>
    <col min="3039" max="3039" width="15.14062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40625" style="43" customWidth="1"/>
    <col min="3279" max="3279" width="0" style="43" hidden="1" customWidth="1"/>
    <col min="3280" max="3280" width="12.7109375" style="43" customWidth="1"/>
    <col min="3281" max="3281" width="13.5703125" style="43" customWidth="1"/>
    <col min="3282" max="3282" width="14" style="43" customWidth="1"/>
    <col min="3283" max="3283" width="13.85546875" style="43" customWidth="1"/>
    <col min="3284" max="3284" width="12.5703125" style="43" customWidth="1"/>
    <col min="3285" max="3287" width="12.7109375" style="43" customWidth="1"/>
    <col min="3288" max="3293" width="0" style="43" hidden="1" customWidth="1"/>
    <col min="3294" max="3294" width="12.140625" style="43" customWidth="1"/>
    <col min="3295" max="3295" width="15.14062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40625" style="43" customWidth="1"/>
    <col min="3535" max="3535" width="0" style="43" hidden="1" customWidth="1"/>
    <col min="3536" max="3536" width="12.7109375" style="43" customWidth="1"/>
    <col min="3537" max="3537" width="13.5703125" style="43" customWidth="1"/>
    <col min="3538" max="3538" width="14" style="43" customWidth="1"/>
    <col min="3539" max="3539" width="13.85546875" style="43" customWidth="1"/>
    <col min="3540" max="3540" width="12.5703125" style="43" customWidth="1"/>
    <col min="3541" max="3543" width="12.7109375" style="43" customWidth="1"/>
    <col min="3544" max="3549" width="0" style="43" hidden="1" customWidth="1"/>
    <col min="3550" max="3550" width="12.140625" style="43" customWidth="1"/>
    <col min="3551" max="3551" width="15.14062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40625" style="43" customWidth="1"/>
    <col min="3791" max="3791" width="0" style="43" hidden="1" customWidth="1"/>
    <col min="3792" max="3792" width="12.7109375" style="43" customWidth="1"/>
    <col min="3793" max="3793" width="13.5703125" style="43" customWidth="1"/>
    <col min="3794" max="3794" width="14" style="43" customWidth="1"/>
    <col min="3795" max="3795" width="13.85546875" style="43" customWidth="1"/>
    <col min="3796" max="3796" width="12.5703125" style="43" customWidth="1"/>
    <col min="3797" max="3799" width="12.7109375" style="43" customWidth="1"/>
    <col min="3800" max="3805" width="0" style="43" hidden="1" customWidth="1"/>
    <col min="3806" max="3806" width="12.140625" style="43" customWidth="1"/>
    <col min="3807" max="3807" width="15.14062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40625" style="43" customWidth="1"/>
    <col min="4047" max="4047" width="0" style="43" hidden="1" customWidth="1"/>
    <col min="4048" max="4048" width="12.7109375" style="43" customWidth="1"/>
    <col min="4049" max="4049" width="13.5703125" style="43" customWidth="1"/>
    <col min="4050" max="4050" width="14" style="43" customWidth="1"/>
    <col min="4051" max="4051" width="13.85546875" style="43" customWidth="1"/>
    <col min="4052" max="4052" width="12.5703125" style="43" customWidth="1"/>
    <col min="4053" max="4055" width="12.7109375" style="43" customWidth="1"/>
    <col min="4056" max="4061" width="0" style="43" hidden="1" customWidth="1"/>
    <col min="4062" max="4062" width="12.140625" style="43" customWidth="1"/>
    <col min="4063" max="4063" width="15.14062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40625" style="43" customWidth="1"/>
    <col min="4303" max="4303" width="0" style="43" hidden="1" customWidth="1"/>
    <col min="4304" max="4304" width="12.7109375" style="43" customWidth="1"/>
    <col min="4305" max="4305" width="13.5703125" style="43" customWidth="1"/>
    <col min="4306" max="4306" width="14" style="43" customWidth="1"/>
    <col min="4307" max="4307" width="13.85546875" style="43" customWidth="1"/>
    <col min="4308" max="4308" width="12.5703125" style="43" customWidth="1"/>
    <col min="4309" max="4311" width="12.7109375" style="43" customWidth="1"/>
    <col min="4312" max="4317" width="0" style="43" hidden="1" customWidth="1"/>
    <col min="4318" max="4318" width="12.140625" style="43" customWidth="1"/>
    <col min="4319" max="4319" width="15.14062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40625" style="43" customWidth="1"/>
    <col min="4559" max="4559" width="0" style="43" hidden="1" customWidth="1"/>
    <col min="4560" max="4560" width="12.7109375" style="43" customWidth="1"/>
    <col min="4561" max="4561" width="13.5703125" style="43" customWidth="1"/>
    <col min="4562" max="4562" width="14" style="43" customWidth="1"/>
    <col min="4563" max="4563" width="13.85546875" style="43" customWidth="1"/>
    <col min="4564" max="4564" width="12.5703125" style="43" customWidth="1"/>
    <col min="4565" max="4567" width="12.7109375" style="43" customWidth="1"/>
    <col min="4568" max="4573" width="0" style="43" hidden="1" customWidth="1"/>
    <col min="4574" max="4574" width="12.140625" style="43" customWidth="1"/>
    <col min="4575" max="4575" width="15.14062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40625" style="43" customWidth="1"/>
    <col min="4815" max="4815" width="0" style="43" hidden="1" customWidth="1"/>
    <col min="4816" max="4816" width="12.7109375" style="43" customWidth="1"/>
    <col min="4817" max="4817" width="13.5703125" style="43" customWidth="1"/>
    <col min="4818" max="4818" width="14" style="43" customWidth="1"/>
    <col min="4819" max="4819" width="13.85546875" style="43" customWidth="1"/>
    <col min="4820" max="4820" width="12.5703125" style="43" customWidth="1"/>
    <col min="4821" max="4823" width="12.7109375" style="43" customWidth="1"/>
    <col min="4824" max="4829" width="0" style="43" hidden="1" customWidth="1"/>
    <col min="4830" max="4830" width="12.140625" style="43" customWidth="1"/>
    <col min="4831" max="4831" width="15.14062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40625" style="43" customWidth="1"/>
    <col min="5071" max="5071" width="0" style="43" hidden="1" customWidth="1"/>
    <col min="5072" max="5072" width="12.7109375" style="43" customWidth="1"/>
    <col min="5073" max="5073" width="13.5703125" style="43" customWidth="1"/>
    <col min="5074" max="5074" width="14" style="43" customWidth="1"/>
    <col min="5075" max="5075" width="13.85546875" style="43" customWidth="1"/>
    <col min="5076" max="5076" width="12.5703125" style="43" customWidth="1"/>
    <col min="5077" max="5079" width="12.7109375" style="43" customWidth="1"/>
    <col min="5080" max="5085" width="0" style="43" hidden="1" customWidth="1"/>
    <col min="5086" max="5086" width="12.140625" style="43" customWidth="1"/>
    <col min="5087" max="5087" width="15.14062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40625" style="43" customWidth="1"/>
    <col min="5327" max="5327" width="0" style="43" hidden="1" customWidth="1"/>
    <col min="5328" max="5328" width="12.7109375" style="43" customWidth="1"/>
    <col min="5329" max="5329" width="13.5703125" style="43" customWidth="1"/>
    <col min="5330" max="5330" width="14" style="43" customWidth="1"/>
    <col min="5331" max="5331" width="13.85546875" style="43" customWidth="1"/>
    <col min="5332" max="5332" width="12.5703125" style="43" customWidth="1"/>
    <col min="5333" max="5335" width="12.7109375" style="43" customWidth="1"/>
    <col min="5336" max="5341" width="0" style="43" hidden="1" customWidth="1"/>
    <col min="5342" max="5342" width="12.140625" style="43" customWidth="1"/>
    <col min="5343" max="5343" width="15.14062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40625" style="43" customWidth="1"/>
    <col min="5583" max="5583" width="0" style="43" hidden="1" customWidth="1"/>
    <col min="5584" max="5584" width="12.7109375" style="43" customWidth="1"/>
    <col min="5585" max="5585" width="13.5703125" style="43" customWidth="1"/>
    <col min="5586" max="5586" width="14" style="43" customWidth="1"/>
    <col min="5587" max="5587" width="13.85546875" style="43" customWidth="1"/>
    <col min="5588" max="5588" width="12.5703125" style="43" customWidth="1"/>
    <col min="5589" max="5591" width="12.7109375" style="43" customWidth="1"/>
    <col min="5592" max="5597" width="0" style="43" hidden="1" customWidth="1"/>
    <col min="5598" max="5598" width="12.140625" style="43" customWidth="1"/>
    <col min="5599" max="5599" width="15.14062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40625" style="43" customWidth="1"/>
    <col min="5839" max="5839" width="0" style="43" hidden="1" customWidth="1"/>
    <col min="5840" max="5840" width="12.7109375" style="43" customWidth="1"/>
    <col min="5841" max="5841" width="13.5703125" style="43" customWidth="1"/>
    <col min="5842" max="5842" width="14" style="43" customWidth="1"/>
    <col min="5843" max="5843" width="13.85546875" style="43" customWidth="1"/>
    <col min="5844" max="5844" width="12.5703125" style="43" customWidth="1"/>
    <col min="5845" max="5847" width="12.7109375" style="43" customWidth="1"/>
    <col min="5848" max="5853" width="0" style="43" hidden="1" customWidth="1"/>
    <col min="5854" max="5854" width="12.140625" style="43" customWidth="1"/>
    <col min="5855" max="5855" width="15.14062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40625" style="43" customWidth="1"/>
    <col min="6095" max="6095" width="0" style="43" hidden="1" customWidth="1"/>
    <col min="6096" max="6096" width="12.7109375" style="43" customWidth="1"/>
    <col min="6097" max="6097" width="13.5703125" style="43" customWidth="1"/>
    <col min="6098" max="6098" width="14" style="43" customWidth="1"/>
    <col min="6099" max="6099" width="13.85546875" style="43" customWidth="1"/>
    <col min="6100" max="6100" width="12.5703125" style="43" customWidth="1"/>
    <col min="6101" max="6103" width="12.7109375" style="43" customWidth="1"/>
    <col min="6104" max="6109" width="0" style="43" hidden="1" customWidth="1"/>
    <col min="6110" max="6110" width="12.140625" style="43" customWidth="1"/>
    <col min="6111" max="6111" width="15.14062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40625" style="43" customWidth="1"/>
    <col min="6351" max="6351" width="0" style="43" hidden="1" customWidth="1"/>
    <col min="6352" max="6352" width="12.7109375" style="43" customWidth="1"/>
    <col min="6353" max="6353" width="13.5703125" style="43" customWidth="1"/>
    <col min="6354" max="6354" width="14" style="43" customWidth="1"/>
    <col min="6355" max="6355" width="13.85546875" style="43" customWidth="1"/>
    <col min="6356" max="6356" width="12.5703125" style="43" customWidth="1"/>
    <col min="6357" max="6359" width="12.7109375" style="43" customWidth="1"/>
    <col min="6360" max="6365" width="0" style="43" hidden="1" customWidth="1"/>
    <col min="6366" max="6366" width="12.140625" style="43" customWidth="1"/>
    <col min="6367" max="6367" width="15.14062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40625" style="43" customWidth="1"/>
    <col min="6607" max="6607" width="0" style="43" hidden="1" customWidth="1"/>
    <col min="6608" max="6608" width="12.7109375" style="43" customWidth="1"/>
    <col min="6609" max="6609" width="13.5703125" style="43" customWidth="1"/>
    <col min="6610" max="6610" width="14" style="43" customWidth="1"/>
    <col min="6611" max="6611" width="13.85546875" style="43" customWidth="1"/>
    <col min="6612" max="6612" width="12.5703125" style="43" customWidth="1"/>
    <col min="6613" max="6615" width="12.7109375" style="43" customWidth="1"/>
    <col min="6616" max="6621" width="0" style="43" hidden="1" customWidth="1"/>
    <col min="6622" max="6622" width="12.140625" style="43" customWidth="1"/>
    <col min="6623" max="6623" width="15.14062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40625" style="43" customWidth="1"/>
    <col min="6863" max="6863" width="0" style="43" hidden="1" customWidth="1"/>
    <col min="6864" max="6864" width="12.7109375" style="43" customWidth="1"/>
    <col min="6865" max="6865" width="13.5703125" style="43" customWidth="1"/>
    <col min="6866" max="6866" width="14" style="43" customWidth="1"/>
    <col min="6867" max="6867" width="13.85546875" style="43" customWidth="1"/>
    <col min="6868" max="6868" width="12.5703125" style="43" customWidth="1"/>
    <col min="6869" max="6871" width="12.7109375" style="43" customWidth="1"/>
    <col min="6872" max="6877" width="0" style="43" hidden="1" customWidth="1"/>
    <col min="6878" max="6878" width="12.140625" style="43" customWidth="1"/>
    <col min="6879" max="6879" width="15.14062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40625" style="43" customWidth="1"/>
    <col min="7119" max="7119" width="0" style="43" hidden="1" customWidth="1"/>
    <col min="7120" max="7120" width="12.7109375" style="43" customWidth="1"/>
    <col min="7121" max="7121" width="13.5703125" style="43" customWidth="1"/>
    <col min="7122" max="7122" width="14" style="43" customWidth="1"/>
    <col min="7123" max="7123" width="13.85546875" style="43" customWidth="1"/>
    <col min="7124" max="7124" width="12.5703125" style="43" customWidth="1"/>
    <col min="7125" max="7127" width="12.7109375" style="43" customWidth="1"/>
    <col min="7128" max="7133" width="0" style="43" hidden="1" customWidth="1"/>
    <col min="7134" max="7134" width="12.140625" style="43" customWidth="1"/>
    <col min="7135" max="7135" width="15.14062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40625" style="43" customWidth="1"/>
    <col min="7375" max="7375" width="0" style="43" hidden="1" customWidth="1"/>
    <col min="7376" max="7376" width="12.7109375" style="43" customWidth="1"/>
    <col min="7377" max="7377" width="13.5703125" style="43" customWidth="1"/>
    <col min="7378" max="7378" width="14" style="43" customWidth="1"/>
    <col min="7379" max="7379" width="13.85546875" style="43" customWidth="1"/>
    <col min="7380" max="7380" width="12.5703125" style="43" customWidth="1"/>
    <col min="7381" max="7383" width="12.7109375" style="43" customWidth="1"/>
    <col min="7384" max="7389" width="0" style="43" hidden="1" customWidth="1"/>
    <col min="7390" max="7390" width="12.140625" style="43" customWidth="1"/>
    <col min="7391" max="7391" width="15.14062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40625" style="43" customWidth="1"/>
    <col min="7631" max="7631" width="0" style="43" hidden="1" customWidth="1"/>
    <col min="7632" max="7632" width="12.7109375" style="43" customWidth="1"/>
    <col min="7633" max="7633" width="13.5703125" style="43" customWidth="1"/>
    <col min="7634" max="7634" width="14" style="43" customWidth="1"/>
    <col min="7635" max="7635" width="13.85546875" style="43" customWidth="1"/>
    <col min="7636" max="7636" width="12.5703125" style="43" customWidth="1"/>
    <col min="7637" max="7639" width="12.7109375" style="43" customWidth="1"/>
    <col min="7640" max="7645" width="0" style="43" hidden="1" customWidth="1"/>
    <col min="7646" max="7646" width="12.140625" style="43" customWidth="1"/>
    <col min="7647" max="7647" width="15.14062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40625" style="43" customWidth="1"/>
    <col min="7887" max="7887" width="0" style="43" hidden="1" customWidth="1"/>
    <col min="7888" max="7888" width="12.7109375" style="43" customWidth="1"/>
    <col min="7889" max="7889" width="13.5703125" style="43" customWidth="1"/>
    <col min="7890" max="7890" width="14" style="43" customWidth="1"/>
    <col min="7891" max="7891" width="13.85546875" style="43" customWidth="1"/>
    <col min="7892" max="7892" width="12.5703125" style="43" customWidth="1"/>
    <col min="7893" max="7895" width="12.7109375" style="43" customWidth="1"/>
    <col min="7896" max="7901" width="0" style="43" hidden="1" customWidth="1"/>
    <col min="7902" max="7902" width="12.140625" style="43" customWidth="1"/>
    <col min="7903" max="7903" width="15.14062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40625" style="43" customWidth="1"/>
    <col min="8143" max="8143" width="0" style="43" hidden="1" customWidth="1"/>
    <col min="8144" max="8144" width="12.7109375" style="43" customWidth="1"/>
    <col min="8145" max="8145" width="13.5703125" style="43" customWidth="1"/>
    <col min="8146" max="8146" width="14" style="43" customWidth="1"/>
    <col min="8147" max="8147" width="13.85546875" style="43" customWidth="1"/>
    <col min="8148" max="8148" width="12.5703125" style="43" customWidth="1"/>
    <col min="8149" max="8151" width="12.7109375" style="43" customWidth="1"/>
    <col min="8152" max="8157" width="0" style="43" hidden="1" customWidth="1"/>
    <col min="8158" max="8158" width="12.140625" style="43" customWidth="1"/>
    <col min="8159" max="8159" width="15.14062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40625" style="43" customWidth="1"/>
    <col min="8399" max="8399" width="0" style="43" hidden="1" customWidth="1"/>
    <col min="8400" max="8400" width="12.7109375" style="43" customWidth="1"/>
    <col min="8401" max="8401" width="13.5703125" style="43" customWidth="1"/>
    <col min="8402" max="8402" width="14" style="43" customWidth="1"/>
    <col min="8403" max="8403" width="13.85546875" style="43" customWidth="1"/>
    <col min="8404" max="8404" width="12.5703125" style="43" customWidth="1"/>
    <col min="8405" max="8407" width="12.7109375" style="43" customWidth="1"/>
    <col min="8408" max="8413" width="0" style="43" hidden="1" customWidth="1"/>
    <col min="8414" max="8414" width="12.140625" style="43" customWidth="1"/>
    <col min="8415" max="8415" width="15.14062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40625" style="43" customWidth="1"/>
    <col min="8655" max="8655" width="0" style="43" hidden="1" customWidth="1"/>
    <col min="8656" max="8656" width="12.7109375" style="43" customWidth="1"/>
    <col min="8657" max="8657" width="13.5703125" style="43" customWidth="1"/>
    <col min="8658" max="8658" width="14" style="43" customWidth="1"/>
    <col min="8659" max="8659" width="13.85546875" style="43" customWidth="1"/>
    <col min="8660" max="8660" width="12.5703125" style="43" customWidth="1"/>
    <col min="8661" max="8663" width="12.7109375" style="43" customWidth="1"/>
    <col min="8664" max="8669" width="0" style="43" hidden="1" customWidth="1"/>
    <col min="8670" max="8670" width="12.140625" style="43" customWidth="1"/>
    <col min="8671" max="8671" width="15.14062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40625" style="43" customWidth="1"/>
    <col min="8911" max="8911" width="0" style="43" hidden="1" customWidth="1"/>
    <col min="8912" max="8912" width="12.7109375" style="43" customWidth="1"/>
    <col min="8913" max="8913" width="13.5703125" style="43" customWidth="1"/>
    <col min="8914" max="8914" width="14" style="43" customWidth="1"/>
    <col min="8915" max="8915" width="13.85546875" style="43" customWidth="1"/>
    <col min="8916" max="8916" width="12.5703125" style="43" customWidth="1"/>
    <col min="8917" max="8919" width="12.7109375" style="43" customWidth="1"/>
    <col min="8920" max="8925" width="0" style="43" hidden="1" customWidth="1"/>
    <col min="8926" max="8926" width="12.140625" style="43" customWidth="1"/>
    <col min="8927" max="8927" width="15.14062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40625" style="43" customWidth="1"/>
    <col min="9167" max="9167" width="0" style="43" hidden="1" customWidth="1"/>
    <col min="9168" max="9168" width="12.7109375" style="43" customWidth="1"/>
    <col min="9169" max="9169" width="13.5703125" style="43" customWidth="1"/>
    <col min="9170" max="9170" width="14" style="43" customWidth="1"/>
    <col min="9171" max="9171" width="13.85546875" style="43" customWidth="1"/>
    <col min="9172" max="9172" width="12.5703125" style="43" customWidth="1"/>
    <col min="9173" max="9175" width="12.7109375" style="43" customWidth="1"/>
    <col min="9176" max="9181" width="0" style="43" hidden="1" customWidth="1"/>
    <col min="9182" max="9182" width="12.140625" style="43" customWidth="1"/>
    <col min="9183" max="9183" width="15.14062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40625" style="43" customWidth="1"/>
    <col min="9423" max="9423" width="0" style="43" hidden="1" customWidth="1"/>
    <col min="9424" max="9424" width="12.7109375" style="43" customWidth="1"/>
    <col min="9425" max="9425" width="13.5703125" style="43" customWidth="1"/>
    <col min="9426" max="9426" width="14" style="43" customWidth="1"/>
    <col min="9427" max="9427" width="13.85546875" style="43" customWidth="1"/>
    <col min="9428" max="9428" width="12.5703125" style="43" customWidth="1"/>
    <col min="9429" max="9431" width="12.7109375" style="43" customWidth="1"/>
    <col min="9432" max="9437" width="0" style="43" hidden="1" customWidth="1"/>
    <col min="9438" max="9438" width="12.140625" style="43" customWidth="1"/>
    <col min="9439" max="9439" width="15.14062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40625" style="43" customWidth="1"/>
    <col min="9679" max="9679" width="0" style="43" hidden="1" customWidth="1"/>
    <col min="9680" max="9680" width="12.7109375" style="43" customWidth="1"/>
    <col min="9681" max="9681" width="13.5703125" style="43" customWidth="1"/>
    <col min="9682" max="9682" width="14" style="43" customWidth="1"/>
    <col min="9683" max="9683" width="13.85546875" style="43" customWidth="1"/>
    <col min="9684" max="9684" width="12.5703125" style="43" customWidth="1"/>
    <col min="9685" max="9687" width="12.7109375" style="43" customWidth="1"/>
    <col min="9688" max="9693" width="0" style="43" hidden="1" customWidth="1"/>
    <col min="9694" max="9694" width="12.140625" style="43" customWidth="1"/>
    <col min="9695" max="9695" width="15.14062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40625" style="43" customWidth="1"/>
    <col min="9935" max="9935" width="0" style="43" hidden="1" customWidth="1"/>
    <col min="9936" max="9936" width="12.7109375" style="43" customWidth="1"/>
    <col min="9937" max="9937" width="13.5703125" style="43" customWidth="1"/>
    <col min="9938" max="9938" width="14" style="43" customWidth="1"/>
    <col min="9939" max="9939" width="13.85546875" style="43" customWidth="1"/>
    <col min="9940" max="9940" width="12.5703125" style="43" customWidth="1"/>
    <col min="9941" max="9943" width="12.7109375" style="43" customWidth="1"/>
    <col min="9944" max="9949" width="0" style="43" hidden="1" customWidth="1"/>
    <col min="9950" max="9950" width="12.140625" style="43" customWidth="1"/>
    <col min="9951" max="9951" width="15.14062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40625" style="43" customWidth="1"/>
    <col min="10191" max="10191" width="0" style="43" hidden="1" customWidth="1"/>
    <col min="10192" max="10192" width="12.7109375" style="43" customWidth="1"/>
    <col min="10193" max="10193" width="13.5703125" style="43" customWidth="1"/>
    <col min="10194" max="10194" width="14" style="43" customWidth="1"/>
    <col min="10195" max="10195" width="13.85546875" style="43" customWidth="1"/>
    <col min="10196" max="10196" width="12.5703125" style="43" customWidth="1"/>
    <col min="10197" max="10199" width="12.7109375" style="43" customWidth="1"/>
    <col min="10200" max="10205" width="0" style="43" hidden="1" customWidth="1"/>
    <col min="10206" max="10206" width="12.140625" style="43" customWidth="1"/>
    <col min="10207" max="10207" width="15.14062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40625" style="43" customWidth="1"/>
    <col min="10447" max="10447" width="0" style="43" hidden="1" customWidth="1"/>
    <col min="10448" max="10448" width="12.7109375" style="43" customWidth="1"/>
    <col min="10449" max="10449" width="13.5703125" style="43" customWidth="1"/>
    <col min="10450" max="10450" width="14" style="43" customWidth="1"/>
    <col min="10451" max="10451" width="13.85546875" style="43" customWidth="1"/>
    <col min="10452" max="10452" width="12.5703125" style="43" customWidth="1"/>
    <col min="10453" max="10455" width="12.7109375" style="43" customWidth="1"/>
    <col min="10456" max="10461" width="0" style="43" hidden="1" customWidth="1"/>
    <col min="10462" max="10462" width="12.140625" style="43" customWidth="1"/>
    <col min="10463" max="10463" width="15.14062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40625" style="43" customWidth="1"/>
    <col min="10703" max="10703" width="0" style="43" hidden="1" customWidth="1"/>
    <col min="10704" max="10704" width="12.7109375" style="43" customWidth="1"/>
    <col min="10705" max="10705" width="13.5703125" style="43" customWidth="1"/>
    <col min="10706" max="10706" width="14" style="43" customWidth="1"/>
    <col min="10707" max="10707" width="13.85546875" style="43" customWidth="1"/>
    <col min="10708" max="10708" width="12.5703125" style="43" customWidth="1"/>
    <col min="10709" max="10711" width="12.7109375" style="43" customWidth="1"/>
    <col min="10712" max="10717" width="0" style="43" hidden="1" customWidth="1"/>
    <col min="10718" max="10718" width="12.140625" style="43" customWidth="1"/>
    <col min="10719" max="10719" width="15.14062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40625" style="43" customWidth="1"/>
    <col min="10959" max="10959" width="0" style="43" hidden="1" customWidth="1"/>
    <col min="10960" max="10960" width="12.7109375" style="43" customWidth="1"/>
    <col min="10961" max="10961" width="13.5703125" style="43" customWidth="1"/>
    <col min="10962" max="10962" width="14" style="43" customWidth="1"/>
    <col min="10963" max="10963" width="13.85546875" style="43" customWidth="1"/>
    <col min="10964" max="10964" width="12.5703125" style="43" customWidth="1"/>
    <col min="10965" max="10967" width="12.7109375" style="43" customWidth="1"/>
    <col min="10968" max="10973" width="0" style="43" hidden="1" customWidth="1"/>
    <col min="10974" max="10974" width="12.140625" style="43" customWidth="1"/>
    <col min="10975" max="10975" width="15.14062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40625" style="43" customWidth="1"/>
    <col min="11215" max="11215" width="0" style="43" hidden="1" customWidth="1"/>
    <col min="11216" max="11216" width="12.7109375" style="43" customWidth="1"/>
    <col min="11217" max="11217" width="13.5703125" style="43" customWidth="1"/>
    <col min="11218" max="11218" width="14" style="43" customWidth="1"/>
    <col min="11219" max="11219" width="13.85546875" style="43" customWidth="1"/>
    <col min="11220" max="11220" width="12.5703125" style="43" customWidth="1"/>
    <col min="11221" max="11223" width="12.7109375" style="43" customWidth="1"/>
    <col min="11224" max="11229" width="0" style="43" hidden="1" customWidth="1"/>
    <col min="11230" max="11230" width="12.140625" style="43" customWidth="1"/>
    <col min="11231" max="11231" width="15.14062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40625" style="43" customWidth="1"/>
    <col min="11471" max="11471" width="0" style="43" hidden="1" customWidth="1"/>
    <col min="11472" max="11472" width="12.7109375" style="43" customWidth="1"/>
    <col min="11473" max="11473" width="13.5703125" style="43" customWidth="1"/>
    <col min="11474" max="11474" width="14" style="43" customWidth="1"/>
    <col min="11475" max="11475" width="13.85546875" style="43" customWidth="1"/>
    <col min="11476" max="11476" width="12.5703125" style="43" customWidth="1"/>
    <col min="11477" max="11479" width="12.7109375" style="43" customWidth="1"/>
    <col min="11480" max="11485" width="0" style="43" hidden="1" customWidth="1"/>
    <col min="11486" max="11486" width="12.140625" style="43" customWidth="1"/>
    <col min="11487" max="11487" width="15.14062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40625" style="43" customWidth="1"/>
    <col min="11727" max="11727" width="0" style="43" hidden="1" customWidth="1"/>
    <col min="11728" max="11728" width="12.7109375" style="43" customWidth="1"/>
    <col min="11729" max="11729" width="13.5703125" style="43" customWidth="1"/>
    <col min="11730" max="11730" width="14" style="43" customWidth="1"/>
    <col min="11731" max="11731" width="13.85546875" style="43" customWidth="1"/>
    <col min="11732" max="11732" width="12.5703125" style="43" customWidth="1"/>
    <col min="11733" max="11735" width="12.7109375" style="43" customWidth="1"/>
    <col min="11736" max="11741" width="0" style="43" hidden="1" customWidth="1"/>
    <col min="11742" max="11742" width="12.140625" style="43" customWidth="1"/>
    <col min="11743" max="11743" width="15.14062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40625" style="43" customWidth="1"/>
    <col min="11983" max="11983" width="0" style="43" hidden="1" customWidth="1"/>
    <col min="11984" max="11984" width="12.7109375" style="43" customWidth="1"/>
    <col min="11985" max="11985" width="13.5703125" style="43" customWidth="1"/>
    <col min="11986" max="11986" width="14" style="43" customWidth="1"/>
    <col min="11987" max="11987" width="13.85546875" style="43" customWidth="1"/>
    <col min="11988" max="11988" width="12.5703125" style="43" customWidth="1"/>
    <col min="11989" max="11991" width="12.7109375" style="43" customWidth="1"/>
    <col min="11992" max="11997" width="0" style="43" hidden="1" customWidth="1"/>
    <col min="11998" max="11998" width="12.140625" style="43" customWidth="1"/>
    <col min="11999" max="11999" width="15.14062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40625" style="43" customWidth="1"/>
    <col min="12239" max="12239" width="0" style="43" hidden="1" customWidth="1"/>
    <col min="12240" max="12240" width="12.7109375" style="43" customWidth="1"/>
    <col min="12241" max="12241" width="13.5703125" style="43" customWidth="1"/>
    <col min="12242" max="12242" width="14" style="43" customWidth="1"/>
    <col min="12243" max="12243" width="13.85546875" style="43" customWidth="1"/>
    <col min="12244" max="12244" width="12.5703125" style="43" customWidth="1"/>
    <col min="12245" max="12247" width="12.7109375" style="43" customWidth="1"/>
    <col min="12248" max="12253" width="0" style="43" hidden="1" customWidth="1"/>
    <col min="12254" max="12254" width="12.140625" style="43" customWidth="1"/>
    <col min="12255" max="12255" width="15.14062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40625" style="43" customWidth="1"/>
    <col min="12495" max="12495" width="0" style="43" hidden="1" customWidth="1"/>
    <col min="12496" max="12496" width="12.7109375" style="43" customWidth="1"/>
    <col min="12497" max="12497" width="13.5703125" style="43" customWidth="1"/>
    <col min="12498" max="12498" width="14" style="43" customWidth="1"/>
    <col min="12499" max="12499" width="13.85546875" style="43" customWidth="1"/>
    <col min="12500" max="12500" width="12.5703125" style="43" customWidth="1"/>
    <col min="12501" max="12503" width="12.7109375" style="43" customWidth="1"/>
    <col min="12504" max="12509" width="0" style="43" hidden="1" customWidth="1"/>
    <col min="12510" max="12510" width="12.140625" style="43" customWidth="1"/>
    <col min="12511" max="12511" width="15.14062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40625" style="43" customWidth="1"/>
    <col min="12751" max="12751" width="0" style="43" hidden="1" customWidth="1"/>
    <col min="12752" max="12752" width="12.7109375" style="43" customWidth="1"/>
    <col min="12753" max="12753" width="13.5703125" style="43" customWidth="1"/>
    <col min="12754" max="12754" width="14" style="43" customWidth="1"/>
    <col min="12755" max="12755" width="13.85546875" style="43" customWidth="1"/>
    <col min="12756" max="12756" width="12.5703125" style="43" customWidth="1"/>
    <col min="12757" max="12759" width="12.7109375" style="43" customWidth="1"/>
    <col min="12760" max="12765" width="0" style="43" hidden="1" customWidth="1"/>
    <col min="12766" max="12766" width="12.140625" style="43" customWidth="1"/>
    <col min="12767" max="12767" width="15.14062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40625" style="43" customWidth="1"/>
    <col min="13007" max="13007" width="0" style="43" hidden="1" customWidth="1"/>
    <col min="13008" max="13008" width="12.7109375" style="43" customWidth="1"/>
    <col min="13009" max="13009" width="13.5703125" style="43" customWidth="1"/>
    <col min="13010" max="13010" width="14" style="43" customWidth="1"/>
    <col min="13011" max="13011" width="13.85546875" style="43" customWidth="1"/>
    <col min="13012" max="13012" width="12.5703125" style="43" customWidth="1"/>
    <col min="13013" max="13015" width="12.7109375" style="43" customWidth="1"/>
    <col min="13016" max="13021" width="0" style="43" hidden="1" customWidth="1"/>
    <col min="13022" max="13022" width="12.140625" style="43" customWidth="1"/>
    <col min="13023" max="13023" width="15.14062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40625" style="43" customWidth="1"/>
    <col min="13263" max="13263" width="0" style="43" hidden="1" customWidth="1"/>
    <col min="13264" max="13264" width="12.7109375" style="43" customWidth="1"/>
    <col min="13265" max="13265" width="13.5703125" style="43" customWidth="1"/>
    <col min="13266" max="13266" width="14" style="43" customWidth="1"/>
    <col min="13267" max="13267" width="13.85546875" style="43" customWidth="1"/>
    <col min="13268" max="13268" width="12.5703125" style="43" customWidth="1"/>
    <col min="13269" max="13271" width="12.7109375" style="43" customWidth="1"/>
    <col min="13272" max="13277" width="0" style="43" hidden="1" customWidth="1"/>
    <col min="13278" max="13278" width="12.140625" style="43" customWidth="1"/>
    <col min="13279" max="13279" width="15.14062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40625" style="43" customWidth="1"/>
    <col min="13519" max="13519" width="0" style="43" hidden="1" customWidth="1"/>
    <col min="13520" max="13520" width="12.7109375" style="43" customWidth="1"/>
    <col min="13521" max="13521" width="13.5703125" style="43" customWidth="1"/>
    <col min="13522" max="13522" width="14" style="43" customWidth="1"/>
    <col min="13523" max="13523" width="13.85546875" style="43" customWidth="1"/>
    <col min="13524" max="13524" width="12.5703125" style="43" customWidth="1"/>
    <col min="13525" max="13527" width="12.7109375" style="43" customWidth="1"/>
    <col min="13528" max="13533" width="0" style="43" hidden="1" customWidth="1"/>
    <col min="13534" max="13534" width="12.140625" style="43" customWidth="1"/>
    <col min="13535" max="13535" width="15.14062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40625" style="43" customWidth="1"/>
    <col min="13775" max="13775" width="0" style="43" hidden="1" customWidth="1"/>
    <col min="13776" max="13776" width="12.7109375" style="43" customWidth="1"/>
    <col min="13777" max="13777" width="13.5703125" style="43" customWidth="1"/>
    <col min="13778" max="13778" width="14" style="43" customWidth="1"/>
    <col min="13779" max="13779" width="13.85546875" style="43" customWidth="1"/>
    <col min="13780" max="13780" width="12.5703125" style="43" customWidth="1"/>
    <col min="13781" max="13783" width="12.7109375" style="43" customWidth="1"/>
    <col min="13784" max="13789" width="0" style="43" hidden="1" customWidth="1"/>
    <col min="13790" max="13790" width="12.140625" style="43" customWidth="1"/>
    <col min="13791" max="13791" width="15.14062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40625" style="43" customWidth="1"/>
    <col min="14031" max="14031" width="0" style="43" hidden="1" customWidth="1"/>
    <col min="14032" max="14032" width="12.7109375" style="43" customWidth="1"/>
    <col min="14033" max="14033" width="13.5703125" style="43" customWidth="1"/>
    <col min="14034" max="14034" width="14" style="43" customWidth="1"/>
    <col min="14035" max="14035" width="13.85546875" style="43" customWidth="1"/>
    <col min="14036" max="14036" width="12.5703125" style="43" customWidth="1"/>
    <col min="14037" max="14039" width="12.7109375" style="43" customWidth="1"/>
    <col min="14040" max="14045" width="0" style="43" hidden="1" customWidth="1"/>
    <col min="14046" max="14046" width="12.140625" style="43" customWidth="1"/>
    <col min="14047" max="14047" width="15.14062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40625" style="43" customWidth="1"/>
    <col min="14287" max="14287" width="0" style="43" hidden="1" customWidth="1"/>
    <col min="14288" max="14288" width="12.7109375" style="43" customWidth="1"/>
    <col min="14289" max="14289" width="13.5703125" style="43" customWidth="1"/>
    <col min="14290" max="14290" width="14" style="43" customWidth="1"/>
    <col min="14291" max="14291" width="13.85546875" style="43" customWidth="1"/>
    <col min="14292" max="14292" width="12.5703125" style="43" customWidth="1"/>
    <col min="14293" max="14295" width="12.7109375" style="43" customWidth="1"/>
    <col min="14296" max="14301" width="0" style="43" hidden="1" customWidth="1"/>
    <col min="14302" max="14302" width="12.140625" style="43" customWidth="1"/>
    <col min="14303" max="14303" width="15.14062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40625" style="43" customWidth="1"/>
    <col min="14543" max="14543" width="0" style="43" hidden="1" customWidth="1"/>
    <col min="14544" max="14544" width="12.7109375" style="43" customWidth="1"/>
    <col min="14545" max="14545" width="13.5703125" style="43" customWidth="1"/>
    <col min="14546" max="14546" width="14" style="43" customWidth="1"/>
    <col min="14547" max="14547" width="13.85546875" style="43" customWidth="1"/>
    <col min="14548" max="14548" width="12.5703125" style="43" customWidth="1"/>
    <col min="14549" max="14551" width="12.7109375" style="43" customWidth="1"/>
    <col min="14552" max="14557" width="0" style="43" hidden="1" customWidth="1"/>
    <col min="14558" max="14558" width="12.140625" style="43" customWidth="1"/>
    <col min="14559" max="14559" width="15.14062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40625" style="43" customWidth="1"/>
    <col min="14799" max="14799" width="0" style="43" hidden="1" customWidth="1"/>
    <col min="14800" max="14800" width="12.7109375" style="43" customWidth="1"/>
    <col min="14801" max="14801" width="13.5703125" style="43" customWidth="1"/>
    <col min="14802" max="14802" width="14" style="43" customWidth="1"/>
    <col min="14803" max="14803" width="13.85546875" style="43" customWidth="1"/>
    <col min="14804" max="14804" width="12.5703125" style="43" customWidth="1"/>
    <col min="14805" max="14807" width="12.7109375" style="43" customWidth="1"/>
    <col min="14808" max="14813" width="0" style="43" hidden="1" customWidth="1"/>
    <col min="14814" max="14814" width="12.140625" style="43" customWidth="1"/>
    <col min="14815" max="14815" width="15.14062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40625" style="43" customWidth="1"/>
    <col min="15055" max="15055" width="0" style="43" hidden="1" customWidth="1"/>
    <col min="15056" max="15056" width="12.7109375" style="43" customWidth="1"/>
    <col min="15057" max="15057" width="13.5703125" style="43" customWidth="1"/>
    <col min="15058" max="15058" width="14" style="43" customWidth="1"/>
    <col min="15059" max="15059" width="13.85546875" style="43" customWidth="1"/>
    <col min="15060" max="15060" width="12.5703125" style="43" customWidth="1"/>
    <col min="15061" max="15063" width="12.7109375" style="43" customWidth="1"/>
    <col min="15064" max="15069" width="0" style="43" hidden="1" customWidth="1"/>
    <col min="15070" max="15070" width="12.140625" style="43" customWidth="1"/>
    <col min="15071" max="15071" width="15.14062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40625" style="43" customWidth="1"/>
    <col min="15311" max="15311" width="0" style="43" hidden="1" customWidth="1"/>
    <col min="15312" max="15312" width="12.7109375" style="43" customWidth="1"/>
    <col min="15313" max="15313" width="13.5703125" style="43" customWidth="1"/>
    <col min="15314" max="15314" width="14" style="43" customWidth="1"/>
    <col min="15315" max="15315" width="13.85546875" style="43" customWidth="1"/>
    <col min="15316" max="15316" width="12.5703125" style="43" customWidth="1"/>
    <col min="15317" max="15319" width="12.7109375" style="43" customWidth="1"/>
    <col min="15320" max="15325" width="0" style="43" hidden="1" customWidth="1"/>
    <col min="15326" max="15326" width="12.140625" style="43" customWidth="1"/>
    <col min="15327" max="15327" width="15.14062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40625" style="43" customWidth="1"/>
    <col min="15567" max="15567" width="0" style="43" hidden="1" customWidth="1"/>
    <col min="15568" max="15568" width="12.7109375" style="43" customWidth="1"/>
    <col min="15569" max="15569" width="13.5703125" style="43" customWidth="1"/>
    <col min="15570" max="15570" width="14" style="43" customWidth="1"/>
    <col min="15571" max="15571" width="13.85546875" style="43" customWidth="1"/>
    <col min="15572" max="15572" width="12.5703125" style="43" customWidth="1"/>
    <col min="15573" max="15575" width="12.7109375" style="43" customWidth="1"/>
    <col min="15576" max="15581" width="0" style="43" hidden="1" customWidth="1"/>
    <col min="15582" max="15582" width="12.140625" style="43" customWidth="1"/>
    <col min="15583" max="15583" width="15.140625" style="43" customWidth="1"/>
    <col min="15584" max="15610" width="8" style="43" customWidth="1"/>
    <col min="15611" max="16384" width="8" style="43"/>
  </cols>
  <sheetData>
    <row r="1" spans="1:145" s="1" customFormat="1" ht="67.150000000000006" customHeight="1" x14ac:dyDescent="0.2">
      <c r="B1" s="2"/>
      <c r="C1" s="3"/>
      <c r="D1" s="4"/>
      <c r="E1" s="3"/>
      <c r="F1" s="3"/>
      <c r="G1" s="3"/>
      <c r="H1" s="3"/>
      <c r="I1" s="5"/>
      <c r="J1" s="5"/>
      <c r="K1" s="98"/>
      <c r="L1" s="98"/>
      <c r="M1" s="98"/>
      <c r="N1" s="98"/>
      <c r="O1" s="6"/>
      <c r="P1" s="6"/>
      <c r="Q1" s="6"/>
      <c r="AK1" s="98" t="s">
        <v>37</v>
      </c>
      <c r="AL1" s="98"/>
      <c r="AM1" s="98"/>
      <c r="AN1" s="98"/>
    </row>
    <row r="2" spans="1:145" s="1" customFormat="1" ht="18.75" x14ac:dyDescent="0.3">
      <c r="A2" s="6"/>
      <c r="B2" s="102" t="s">
        <v>33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</row>
    <row r="3" spans="1:145" s="1" customFormat="1" ht="15.75" x14ac:dyDescent="0.25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55"/>
      <c r="O3" s="7"/>
      <c r="P3" s="7"/>
      <c r="Q3" s="7"/>
      <c r="AN3" s="26" t="s">
        <v>18</v>
      </c>
    </row>
    <row r="4" spans="1:145" s="1" customFormat="1" ht="27.6" customHeight="1" thickBot="1" x14ac:dyDescent="0.3">
      <c r="B4" s="99"/>
      <c r="C4" s="100" t="s">
        <v>0</v>
      </c>
      <c r="D4" s="10"/>
      <c r="E4" s="101" t="s">
        <v>22</v>
      </c>
      <c r="F4" s="101"/>
      <c r="G4" s="101"/>
      <c r="H4" s="101"/>
      <c r="I4" s="101"/>
      <c r="J4" s="101"/>
      <c r="K4" s="101"/>
      <c r="L4" s="101"/>
      <c r="M4" s="101"/>
      <c r="N4" s="101"/>
      <c r="O4" s="7"/>
      <c r="P4" s="7"/>
      <c r="Q4" s="7"/>
      <c r="U4" s="103" t="s">
        <v>23</v>
      </c>
      <c r="V4" s="103"/>
      <c r="W4" s="103"/>
      <c r="X4" s="103"/>
      <c r="Y4" s="103"/>
      <c r="Z4" s="103"/>
      <c r="AA4" s="103"/>
      <c r="AB4" s="103"/>
      <c r="AC4" s="103"/>
      <c r="AD4" s="103"/>
      <c r="AE4" s="104" t="s">
        <v>34</v>
      </c>
      <c r="AF4" s="104"/>
      <c r="AG4" s="104"/>
      <c r="AH4" s="104"/>
      <c r="AI4" s="104"/>
      <c r="AJ4" s="104"/>
      <c r="AK4" s="104"/>
      <c r="AL4" s="104"/>
      <c r="AM4" s="104"/>
      <c r="AN4" s="104"/>
    </row>
    <row r="5" spans="1:145" s="17" customFormat="1" ht="51" customHeight="1" thickBot="1" x14ac:dyDescent="0.35">
      <c r="A5" s="12"/>
      <c r="B5" s="99"/>
      <c r="C5" s="100"/>
      <c r="D5" s="105" t="s">
        <v>1</v>
      </c>
      <c r="E5" s="54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  <c r="L5" s="56" t="s">
        <v>15</v>
      </c>
      <c r="M5" s="56" t="s">
        <v>19</v>
      </c>
      <c r="N5" s="56" t="s">
        <v>17</v>
      </c>
      <c r="O5" s="53" t="s">
        <v>16</v>
      </c>
      <c r="P5" s="48" t="s">
        <v>17</v>
      </c>
      <c r="Q5" s="13" t="s">
        <v>2</v>
      </c>
      <c r="R5" s="14"/>
      <c r="S5" s="15"/>
      <c r="T5" s="12"/>
      <c r="U5" s="54" t="s">
        <v>8</v>
      </c>
      <c r="V5" s="56" t="s">
        <v>9</v>
      </c>
      <c r="W5" s="56" t="s">
        <v>10</v>
      </c>
      <c r="X5" s="56" t="s">
        <v>11</v>
      </c>
      <c r="Y5" s="56" t="s">
        <v>12</v>
      </c>
      <c r="Z5" s="56" t="s">
        <v>13</v>
      </c>
      <c r="AA5" s="56" t="s">
        <v>14</v>
      </c>
      <c r="AB5" s="56" t="s">
        <v>15</v>
      </c>
      <c r="AC5" s="56" t="s">
        <v>19</v>
      </c>
      <c r="AD5" s="56" t="s">
        <v>17</v>
      </c>
      <c r="AE5" s="80" t="s">
        <v>8</v>
      </c>
      <c r="AF5" s="81" t="s">
        <v>9</v>
      </c>
      <c r="AG5" s="81" t="s">
        <v>10</v>
      </c>
      <c r="AH5" s="81" t="s">
        <v>11</v>
      </c>
      <c r="AI5" s="81" t="s">
        <v>12</v>
      </c>
      <c r="AJ5" s="81" t="s">
        <v>13</v>
      </c>
      <c r="AK5" s="81" t="s">
        <v>14</v>
      </c>
      <c r="AL5" s="81" t="s">
        <v>15</v>
      </c>
      <c r="AM5" s="81" t="s">
        <v>19</v>
      </c>
      <c r="AN5" s="81" t="s">
        <v>17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45" s="27" customFormat="1" ht="16.5" thickBot="1" x14ac:dyDescent="0.3">
      <c r="A6" s="18"/>
      <c r="B6" s="19" t="s">
        <v>3</v>
      </c>
      <c r="C6" s="20" t="s">
        <v>4</v>
      </c>
      <c r="D6" s="106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1">
        <v>1</v>
      </c>
      <c r="P6" s="22">
        <v>16</v>
      </c>
      <c r="Q6" s="23">
        <v>17</v>
      </c>
      <c r="R6" s="24"/>
      <c r="S6" s="25"/>
      <c r="T6" s="18"/>
      <c r="U6" s="20">
        <v>1</v>
      </c>
      <c r="V6" s="20">
        <v>2</v>
      </c>
      <c r="W6" s="20">
        <v>3</v>
      </c>
      <c r="X6" s="20">
        <v>4</v>
      </c>
      <c r="Y6" s="20">
        <v>5</v>
      </c>
      <c r="Z6" s="20">
        <v>6</v>
      </c>
      <c r="AA6" s="20">
        <v>7</v>
      </c>
      <c r="AB6" s="20">
        <v>8</v>
      </c>
      <c r="AC6" s="20">
        <v>9</v>
      </c>
      <c r="AD6" s="20">
        <v>10</v>
      </c>
      <c r="AE6" s="20">
        <v>1</v>
      </c>
      <c r="AF6" s="20">
        <v>2</v>
      </c>
      <c r="AG6" s="20">
        <v>3</v>
      </c>
      <c r="AH6" s="20">
        <v>4</v>
      </c>
      <c r="AI6" s="20">
        <v>5</v>
      </c>
      <c r="AJ6" s="20">
        <v>6</v>
      </c>
      <c r="AK6" s="20">
        <v>7</v>
      </c>
      <c r="AL6" s="20">
        <v>8</v>
      </c>
      <c r="AM6" s="20">
        <v>9</v>
      </c>
      <c r="AN6" s="20">
        <v>10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1:145" s="37" customFormat="1" ht="86.25" customHeight="1" x14ac:dyDescent="0.2">
      <c r="A7" s="30"/>
      <c r="B7" s="31" t="s">
        <v>5</v>
      </c>
      <c r="C7" s="57" t="s">
        <v>31</v>
      </c>
      <c r="D7" s="32"/>
      <c r="E7" s="59">
        <f>SUM(F7:N7)</f>
        <v>6764100</v>
      </c>
      <c r="F7" s="60">
        <v>608070</v>
      </c>
      <c r="G7" s="60">
        <v>898610</v>
      </c>
      <c r="H7" s="60">
        <v>402250</v>
      </c>
      <c r="I7" s="60">
        <v>333500</v>
      </c>
      <c r="J7" s="60">
        <v>588430</v>
      </c>
      <c r="K7" s="60">
        <v>599890</v>
      </c>
      <c r="L7" s="60">
        <v>512320</v>
      </c>
      <c r="M7" s="60">
        <v>2289890</v>
      </c>
      <c r="N7" s="60">
        <v>531140</v>
      </c>
      <c r="O7" s="33"/>
      <c r="P7" s="34"/>
      <c r="Q7" s="34"/>
      <c r="R7" s="34"/>
      <c r="S7" s="34"/>
      <c r="T7" s="35"/>
      <c r="U7" s="59">
        <f>SUM(V7:AD7)</f>
        <v>-167400</v>
      </c>
      <c r="V7" s="60">
        <f t="shared" ref="V7:AD8" si="0">AF7-F7</f>
        <v>255590</v>
      </c>
      <c r="W7" s="60">
        <f t="shared" si="0"/>
        <v>-445040</v>
      </c>
      <c r="X7" s="60">
        <f t="shared" si="0"/>
        <v>-179840</v>
      </c>
      <c r="Y7" s="60">
        <f t="shared" si="0"/>
        <v>1029340</v>
      </c>
      <c r="Z7" s="60">
        <f t="shared" si="0"/>
        <v>739480</v>
      </c>
      <c r="AA7" s="60">
        <f t="shared" si="0"/>
        <v>28530</v>
      </c>
      <c r="AB7" s="60">
        <f t="shared" si="0"/>
        <v>613770</v>
      </c>
      <c r="AC7" s="60">
        <f t="shared" si="0"/>
        <v>-2289890</v>
      </c>
      <c r="AD7" s="60">
        <f t="shared" si="0"/>
        <v>80660</v>
      </c>
      <c r="AE7" s="97">
        <f t="shared" ref="AE7:AE12" si="1">SUM(AF7:AN7)</f>
        <v>6596700</v>
      </c>
      <c r="AF7" s="91">
        <v>863660</v>
      </c>
      <c r="AG7" s="91">
        <v>453570</v>
      </c>
      <c r="AH7" s="91">
        <v>222410</v>
      </c>
      <c r="AI7" s="91">
        <v>1362840</v>
      </c>
      <c r="AJ7" s="91">
        <f>1337710-9800</f>
        <v>1327910</v>
      </c>
      <c r="AK7" s="91">
        <v>628420</v>
      </c>
      <c r="AL7" s="91">
        <v>1126090</v>
      </c>
      <c r="AM7" s="91">
        <v>0</v>
      </c>
      <c r="AN7" s="91">
        <v>611800</v>
      </c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</row>
    <row r="8" spans="1:145" s="37" customFormat="1" ht="91.9" customHeight="1" x14ac:dyDescent="0.2">
      <c r="A8" s="30"/>
      <c r="B8" s="39" t="s">
        <v>6</v>
      </c>
      <c r="C8" s="57" t="s">
        <v>30</v>
      </c>
      <c r="D8" s="96"/>
      <c r="E8" s="59">
        <f>SUM(F8:N8)</f>
        <v>17093700</v>
      </c>
      <c r="F8" s="60">
        <v>2247500</v>
      </c>
      <c r="G8" s="60">
        <v>2164000</v>
      </c>
      <c r="H8" s="60">
        <v>1955500</v>
      </c>
      <c r="I8" s="60">
        <v>1767000</v>
      </c>
      <c r="J8" s="60">
        <f>2728500-650000</f>
        <v>2078500</v>
      </c>
      <c r="K8" s="60">
        <v>2492500</v>
      </c>
      <c r="L8" s="60">
        <v>1158000</v>
      </c>
      <c r="M8" s="60">
        <v>1229200</v>
      </c>
      <c r="N8" s="60">
        <v>2001500</v>
      </c>
      <c r="O8" s="40"/>
      <c r="P8" s="41"/>
      <c r="Q8" s="41"/>
      <c r="R8" s="38"/>
      <c r="S8" s="38"/>
      <c r="T8" s="42"/>
      <c r="U8" s="59">
        <f>SUM(V8:AD8)</f>
        <v>3000000</v>
      </c>
      <c r="V8" s="60">
        <f t="shared" si="0"/>
        <v>136000</v>
      </c>
      <c r="W8" s="60">
        <f t="shared" si="0"/>
        <v>672600</v>
      </c>
      <c r="X8" s="60">
        <f t="shared" si="0"/>
        <v>336800</v>
      </c>
      <c r="Y8" s="60">
        <f t="shared" si="0"/>
        <v>-916800</v>
      </c>
      <c r="Z8" s="60">
        <f t="shared" si="0"/>
        <v>-673700</v>
      </c>
      <c r="AA8" s="60">
        <f t="shared" si="0"/>
        <v>553900</v>
      </c>
      <c r="AB8" s="60">
        <f t="shared" si="0"/>
        <v>-182500</v>
      </c>
      <c r="AC8" s="60">
        <f t="shared" si="0"/>
        <v>2984600</v>
      </c>
      <c r="AD8" s="60">
        <f t="shared" si="0"/>
        <v>89100</v>
      </c>
      <c r="AE8" s="97">
        <f t="shared" si="1"/>
        <v>20093700</v>
      </c>
      <c r="AF8" s="91">
        <v>2383500</v>
      </c>
      <c r="AG8" s="91">
        <v>2836600</v>
      </c>
      <c r="AH8" s="91">
        <v>2292300</v>
      </c>
      <c r="AI8" s="91">
        <v>850200</v>
      </c>
      <c r="AJ8" s="91">
        <v>1404800</v>
      </c>
      <c r="AK8" s="91">
        <v>3046400</v>
      </c>
      <c r="AL8" s="91">
        <v>975500</v>
      </c>
      <c r="AM8" s="91">
        <v>4213800</v>
      </c>
      <c r="AN8" s="91">
        <v>2090600</v>
      </c>
      <c r="AO8" s="36"/>
      <c r="AP8" s="36"/>
      <c r="AQ8" s="36"/>
      <c r="AR8" s="36"/>
      <c r="AS8" s="36"/>
      <c r="AT8" s="36"/>
      <c r="AU8" s="70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54" customHeight="1" x14ac:dyDescent="0.2">
      <c r="A9" s="30"/>
      <c r="B9" s="61" t="s">
        <v>7</v>
      </c>
      <c r="C9" s="62" t="s">
        <v>21</v>
      </c>
      <c r="D9" s="63"/>
      <c r="E9" s="64">
        <f>SUM(F9:N9)</f>
        <v>0</v>
      </c>
      <c r="F9" s="65"/>
      <c r="G9" s="65"/>
      <c r="H9" s="65"/>
      <c r="I9" s="65"/>
      <c r="J9" s="65"/>
      <c r="K9" s="65"/>
      <c r="L9" s="65"/>
      <c r="M9" s="65"/>
      <c r="N9" s="65"/>
      <c r="O9" s="66"/>
      <c r="P9" s="67"/>
      <c r="Q9" s="67"/>
      <c r="R9" s="67"/>
      <c r="S9" s="67"/>
      <c r="T9" s="68"/>
      <c r="U9" s="64">
        <f>SUM(V9:AD9)</f>
        <v>0</v>
      </c>
      <c r="V9" s="65"/>
      <c r="W9" s="65"/>
      <c r="X9" s="65"/>
      <c r="Y9" s="65"/>
      <c r="Z9" s="65"/>
      <c r="AA9" s="65"/>
      <c r="AB9" s="65"/>
      <c r="AC9" s="65"/>
      <c r="AD9" s="65"/>
      <c r="AE9" s="92">
        <f t="shared" si="1"/>
        <v>0</v>
      </c>
      <c r="AF9" s="93">
        <f>SUM(AF10:AF18)</f>
        <v>0</v>
      </c>
      <c r="AG9" s="93">
        <f t="shared" ref="AG9:AN9" si="2">SUM(AG10:AG18)</f>
        <v>0</v>
      </c>
      <c r="AH9" s="93">
        <f t="shared" si="2"/>
        <v>0</v>
      </c>
      <c r="AI9" s="93">
        <f t="shared" si="2"/>
        <v>0</v>
      </c>
      <c r="AJ9" s="93">
        <f t="shared" si="2"/>
        <v>0</v>
      </c>
      <c r="AK9" s="93">
        <f t="shared" si="2"/>
        <v>0</v>
      </c>
      <c r="AL9" s="93">
        <f t="shared" si="2"/>
        <v>0</v>
      </c>
      <c r="AM9" s="93">
        <f t="shared" si="2"/>
        <v>0</v>
      </c>
      <c r="AN9" s="93">
        <f t="shared" si="2"/>
        <v>0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79" customFormat="1" ht="55.5" hidden="1" customHeight="1" x14ac:dyDescent="0.2">
      <c r="A10" s="71"/>
      <c r="B10" s="72" t="s">
        <v>25</v>
      </c>
      <c r="C10" s="69" t="s">
        <v>24</v>
      </c>
      <c r="D10" s="73"/>
      <c r="E10" s="74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77"/>
      <c r="Q10" s="77"/>
      <c r="R10" s="77"/>
      <c r="S10" s="77"/>
      <c r="T10" s="78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90">
        <f t="shared" si="1"/>
        <v>0</v>
      </c>
      <c r="AF10" s="91"/>
      <c r="AG10" s="94"/>
      <c r="AH10" s="94"/>
      <c r="AI10" s="94"/>
      <c r="AJ10" s="94"/>
      <c r="AK10" s="94"/>
      <c r="AL10" s="94"/>
      <c r="AM10" s="94"/>
      <c r="AN10" s="94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</row>
    <row r="11" spans="1:145" s="79" customFormat="1" ht="51" hidden="1" customHeight="1" x14ac:dyDescent="0.2">
      <c r="A11" s="71"/>
      <c r="B11" s="72" t="s">
        <v>27</v>
      </c>
      <c r="C11" s="82" t="s">
        <v>29</v>
      </c>
      <c r="D11" s="73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77"/>
      <c r="Q11" s="77"/>
      <c r="R11" s="77"/>
      <c r="S11" s="77"/>
      <c r="T11" s="78"/>
      <c r="U11" s="74"/>
      <c r="V11" s="75"/>
      <c r="W11" s="75"/>
      <c r="X11" s="75"/>
      <c r="Y11" s="75"/>
      <c r="Z11" s="75"/>
      <c r="AA11" s="75"/>
      <c r="AB11" s="75"/>
      <c r="AC11" s="75"/>
      <c r="AD11" s="75"/>
      <c r="AE11" s="90">
        <f>SUM(AF11:AN11)</f>
        <v>0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</row>
    <row r="12" spans="1:145" s="79" customFormat="1" ht="36.75" hidden="1" customHeight="1" x14ac:dyDescent="0.2">
      <c r="A12" s="71"/>
      <c r="B12" s="72" t="s">
        <v>28</v>
      </c>
      <c r="C12" s="82" t="s">
        <v>32</v>
      </c>
      <c r="D12" s="73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77"/>
      <c r="Q12" s="77"/>
      <c r="R12" s="77"/>
      <c r="S12" s="77"/>
      <c r="T12" s="78"/>
      <c r="U12" s="74"/>
      <c r="V12" s="75"/>
      <c r="W12" s="75"/>
      <c r="X12" s="75"/>
      <c r="Y12" s="75"/>
      <c r="Z12" s="75"/>
      <c r="AA12" s="75"/>
      <c r="AB12" s="75"/>
      <c r="AC12" s="75"/>
      <c r="AD12" s="75"/>
      <c r="AE12" s="90">
        <f t="shared" si="1"/>
        <v>0</v>
      </c>
      <c r="AF12" s="91"/>
      <c r="AG12" s="91"/>
      <c r="AH12" s="91"/>
      <c r="AI12" s="91"/>
      <c r="AJ12" s="91"/>
      <c r="AK12" s="91"/>
      <c r="AL12" s="91"/>
      <c r="AM12" s="95"/>
      <c r="AN12" s="91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</row>
    <row r="13" spans="1:145" s="79" customFormat="1" ht="47.25" hidden="1" customHeight="1" x14ac:dyDescent="0.2">
      <c r="A13" s="71"/>
      <c r="B13" s="72"/>
      <c r="C13" s="82"/>
      <c r="D13" s="73"/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7"/>
      <c r="Q13" s="77"/>
      <c r="R13" s="77"/>
      <c r="S13" s="77"/>
      <c r="T13" s="78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90"/>
      <c r="AF13" s="91"/>
      <c r="AG13" s="91"/>
      <c r="AH13" s="91"/>
      <c r="AI13" s="91"/>
      <c r="AJ13" s="91"/>
      <c r="AK13" s="91"/>
      <c r="AL13" s="91"/>
      <c r="AM13" s="91"/>
      <c r="AN13" s="91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</row>
    <row r="14" spans="1:145" s="79" customFormat="1" ht="132.75" hidden="1" customHeight="1" x14ac:dyDescent="0.2">
      <c r="A14" s="71"/>
      <c r="B14" s="72"/>
      <c r="C14" s="82"/>
      <c r="D14" s="73"/>
      <c r="E14" s="74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77"/>
      <c r="Q14" s="77"/>
      <c r="R14" s="77"/>
      <c r="S14" s="77"/>
      <c r="T14" s="78"/>
      <c r="U14" s="74"/>
      <c r="V14" s="75"/>
      <c r="W14" s="75"/>
      <c r="X14" s="75"/>
      <c r="Y14" s="75"/>
      <c r="Z14" s="75"/>
      <c r="AA14" s="75"/>
      <c r="AB14" s="75"/>
      <c r="AC14" s="75"/>
      <c r="AD14" s="75"/>
      <c r="AE14" s="90"/>
      <c r="AF14" s="91"/>
      <c r="AG14" s="91"/>
      <c r="AH14" s="91"/>
      <c r="AI14" s="91"/>
      <c r="AJ14" s="91"/>
      <c r="AK14" s="91"/>
      <c r="AL14" s="91"/>
      <c r="AM14" s="91"/>
      <c r="AN14" s="91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</row>
    <row r="15" spans="1:145" s="79" customFormat="1" ht="181.9" hidden="1" customHeight="1" x14ac:dyDescent="0.2">
      <c r="A15" s="71"/>
      <c r="B15" s="72"/>
      <c r="C15" s="89"/>
      <c r="D15" s="73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7"/>
      <c r="Q15" s="77"/>
      <c r="R15" s="77"/>
      <c r="S15" s="77"/>
      <c r="T15" s="78"/>
      <c r="U15" s="74"/>
      <c r="V15" s="75"/>
      <c r="W15" s="75"/>
      <c r="X15" s="75"/>
      <c r="Y15" s="75"/>
      <c r="Z15" s="75"/>
      <c r="AA15" s="75"/>
      <c r="AB15" s="75"/>
      <c r="AC15" s="75"/>
      <c r="AD15" s="75"/>
      <c r="AE15" s="90"/>
      <c r="AF15" s="91"/>
      <c r="AG15" s="91"/>
      <c r="AH15" s="91"/>
      <c r="AI15" s="91"/>
      <c r="AJ15" s="91"/>
      <c r="AK15" s="91"/>
      <c r="AL15" s="91"/>
      <c r="AM15" s="91"/>
      <c r="AN15" s="91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</row>
    <row r="16" spans="1:145" s="79" customFormat="1" ht="103.15" hidden="1" customHeight="1" x14ac:dyDescent="0.2">
      <c r="A16" s="71"/>
      <c r="B16" s="72"/>
      <c r="C16" s="82"/>
      <c r="D16" s="73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7"/>
      <c r="Q16" s="77"/>
      <c r="R16" s="77"/>
      <c r="S16" s="77"/>
      <c r="T16" s="78"/>
      <c r="U16" s="74"/>
      <c r="V16" s="75"/>
      <c r="W16" s="75"/>
      <c r="X16" s="75"/>
      <c r="Y16" s="75"/>
      <c r="Z16" s="75"/>
      <c r="AA16" s="75"/>
      <c r="AB16" s="75"/>
      <c r="AC16" s="75"/>
      <c r="AD16" s="75"/>
      <c r="AE16" s="90"/>
      <c r="AF16" s="91"/>
      <c r="AG16" s="91"/>
      <c r="AH16" s="91"/>
      <c r="AI16" s="91"/>
      <c r="AJ16" s="91"/>
      <c r="AK16" s="91"/>
      <c r="AL16" s="91"/>
      <c r="AM16" s="91"/>
      <c r="AN16" s="91"/>
      <c r="AO16" s="70"/>
      <c r="AP16" s="70"/>
      <c r="AQ16" s="88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</row>
    <row r="17" spans="1:145" s="79" customFormat="1" ht="103.15" hidden="1" customHeight="1" x14ac:dyDescent="0.2">
      <c r="A17" s="71"/>
      <c r="B17" s="72"/>
      <c r="C17" s="82"/>
      <c r="D17" s="73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77"/>
      <c r="Q17" s="77"/>
      <c r="R17" s="77"/>
      <c r="S17" s="77"/>
      <c r="T17" s="78"/>
      <c r="U17" s="74"/>
      <c r="V17" s="75"/>
      <c r="W17" s="75"/>
      <c r="X17" s="75"/>
      <c r="Y17" s="75"/>
      <c r="Z17" s="75"/>
      <c r="AA17" s="75"/>
      <c r="AB17" s="75"/>
      <c r="AC17" s="75"/>
      <c r="AD17" s="75"/>
      <c r="AE17" s="90"/>
      <c r="AF17" s="91"/>
      <c r="AG17" s="91"/>
      <c r="AH17" s="91"/>
      <c r="AI17" s="91"/>
      <c r="AJ17" s="91"/>
      <c r="AK17" s="91"/>
      <c r="AL17" s="91"/>
      <c r="AM17" s="91"/>
      <c r="AN17" s="91"/>
      <c r="AO17" s="70"/>
      <c r="AP17" s="70"/>
      <c r="AQ17" s="88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</row>
    <row r="18" spans="1:145" s="79" customFormat="1" ht="64.150000000000006" hidden="1" customHeight="1" x14ac:dyDescent="0.2">
      <c r="A18" s="71"/>
      <c r="B18" s="72"/>
      <c r="C18" s="82"/>
      <c r="D18" s="73"/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6"/>
      <c r="P18" s="77"/>
      <c r="Q18" s="77"/>
      <c r="R18" s="77"/>
      <c r="S18" s="77"/>
      <c r="T18" s="78"/>
      <c r="U18" s="74"/>
      <c r="V18" s="75"/>
      <c r="W18" s="75"/>
      <c r="X18" s="75"/>
      <c r="Y18" s="75"/>
      <c r="Z18" s="75"/>
      <c r="AA18" s="75"/>
      <c r="AB18" s="75"/>
      <c r="AC18" s="75"/>
      <c r="AD18" s="75"/>
      <c r="AE18" s="90"/>
      <c r="AF18" s="91"/>
      <c r="AG18" s="91"/>
      <c r="AH18" s="91"/>
      <c r="AI18" s="91"/>
      <c r="AJ18" s="91"/>
      <c r="AK18" s="91"/>
      <c r="AL18" s="91"/>
      <c r="AM18" s="91"/>
      <c r="AN18" s="91"/>
      <c r="AO18" s="70"/>
      <c r="AP18" s="70"/>
      <c r="AQ18" s="88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</row>
    <row r="19" spans="1:145" s="29" customFormat="1" ht="46.5" customHeight="1" x14ac:dyDescent="0.3">
      <c r="A19" s="28"/>
      <c r="B19" s="49"/>
      <c r="C19" s="50" t="s">
        <v>20</v>
      </c>
      <c r="D19" s="51"/>
      <c r="E19" s="59" t="e">
        <f>SUM(F19:N19)</f>
        <v>#REF!</v>
      </c>
      <c r="F19" s="52" t="e">
        <f>F7+F8+#REF!+F9</f>
        <v>#REF!</v>
      </c>
      <c r="G19" s="52" t="e">
        <f>G7+G8+#REF!+G9</f>
        <v>#REF!</v>
      </c>
      <c r="H19" s="52" t="e">
        <f>H7+H8+#REF!+H9</f>
        <v>#REF!</v>
      </c>
      <c r="I19" s="52" t="e">
        <f>I7+I8+#REF!+I9</f>
        <v>#REF!</v>
      </c>
      <c r="J19" s="52" t="e">
        <f>J7+J8+#REF!+J9</f>
        <v>#REF!</v>
      </c>
      <c r="K19" s="52" t="e">
        <f>K7+K8+#REF!+K9</f>
        <v>#REF!</v>
      </c>
      <c r="L19" s="52" t="e">
        <f>L7+L8+#REF!+L9</f>
        <v>#REF!</v>
      </c>
      <c r="M19" s="52" t="e">
        <f>M7+M8+#REF!+M9</f>
        <v>#REF!</v>
      </c>
      <c r="N19" s="52" t="e">
        <f>N7+N8+#REF!+N9</f>
        <v>#REF!</v>
      </c>
      <c r="O19" s="52" t="e">
        <f>O7+O8+#REF!</f>
        <v>#REF!</v>
      </c>
      <c r="P19" s="52" t="e">
        <f>P7+P8+#REF!</f>
        <v>#REF!</v>
      </c>
      <c r="Q19" s="52" t="e">
        <f>Q7+Q8+#REF!</f>
        <v>#REF!</v>
      </c>
      <c r="R19" s="52" t="e">
        <f>R7+R8+#REF!</f>
        <v>#REF!</v>
      </c>
      <c r="S19" s="52" t="e">
        <f>S7+S8+#REF!</f>
        <v>#REF!</v>
      </c>
      <c r="T19" s="52" t="e">
        <f>T7+T8+#REF!</f>
        <v>#REF!</v>
      </c>
      <c r="U19" s="59" t="e">
        <f>SUM(V19:AD19)</f>
        <v>#REF!</v>
      </c>
      <c r="V19" s="52" t="e">
        <f>V7+V8+#REF!+V9</f>
        <v>#REF!</v>
      </c>
      <c r="W19" s="52" t="e">
        <f>W7+W8+#REF!+W9</f>
        <v>#REF!</v>
      </c>
      <c r="X19" s="52" t="e">
        <f>X7+X8+#REF!+X9</f>
        <v>#REF!</v>
      </c>
      <c r="Y19" s="52" t="e">
        <f>Y7+Y8+#REF!+Y9</f>
        <v>#REF!</v>
      </c>
      <c r="Z19" s="52" t="e">
        <f>Z7+Z8+#REF!+Z9</f>
        <v>#REF!</v>
      </c>
      <c r="AA19" s="52" t="e">
        <f>AA7+AA8+#REF!+AA9</f>
        <v>#REF!</v>
      </c>
      <c r="AB19" s="52" t="e">
        <f>AB7+AB8+#REF!+AB9</f>
        <v>#REF!</v>
      </c>
      <c r="AC19" s="52" t="e">
        <f>AC7+AC8+#REF!+AC9</f>
        <v>#REF!</v>
      </c>
      <c r="AD19" s="52" t="e">
        <f>AD7+AD8+#REF!+AD9</f>
        <v>#REF!</v>
      </c>
      <c r="AE19" s="52">
        <f>SUM(AF19:AN19)</f>
        <v>26690400</v>
      </c>
      <c r="AF19" s="52">
        <f>AF7+AF8+AF9</f>
        <v>3247160</v>
      </c>
      <c r="AG19" s="52">
        <f t="shared" ref="AG19:AN19" si="3">AG7+AG8+AG9</f>
        <v>3290170</v>
      </c>
      <c r="AH19" s="52">
        <f t="shared" si="3"/>
        <v>2514710</v>
      </c>
      <c r="AI19" s="52">
        <f t="shared" si="3"/>
        <v>2213040</v>
      </c>
      <c r="AJ19" s="52">
        <f t="shared" si="3"/>
        <v>2732710</v>
      </c>
      <c r="AK19" s="52">
        <f t="shared" si="3"/>
        <v>3674820</v>
      </c>
      <c r="AL19" s="52">
        <f>AL7+AL8+AL9</f>
        <v>2101590</v>
      </c>
      <c r="AM19" s="52">
        <f t="shared" si="3"/>
        <v>4213800</v>
      </c>
      <c r="AN19" s="52">
        <f t="shared" si="3"/>
        <v>2702400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ht="34.15" hidden="1" customHeight="1" x14ac:dyDescent="0.25">
      <c r="B20" s="83"/>
      <c r="C20" s="26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>
        <v>16.2</v>
      </c>
      <c r="AG20" s="26">
        <v>23.1</v>
      </c>
      <c r="AH20" s="26">
        <v>10.199999999999999</v>
      </c>
      <c r="AI20" s="26">
        <v>11.2</v>
      </c>
      <c r="AJ20" s="26">
        <v>17.600000000000001</v>
      </c>
      <c r="AK20" s="26">
        <v>18.55</v>
      </c>
      <c r="AL20" s="26">
        <v>11</v>
      </c>
      <c r="AM20" s="26">
        <v>17.5</v>
      </c>
      <c r="AN20" s="26">
        <v>8.8000000000000007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37.15" hidden="1" customHeight="1" x14ac:dyDescent="0.25">
      <c r="B21" s="83"/>
      <c r="C21" s="26"/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f>1190*1.302</f>
        <v>1549.38</v>
      </c>
      <c r="AF21" s="87">
        <f>AE21*AF20*12-AF23</f>
        <v>273310.63199999998</v>
      </c>
      <c r="AG21" s="87">
        <f>AE21*AG20*12-AG23</f>
        <v>387654.87600000005</v>
      </c>
      <c r="AH21" s="87">
        <f>AH20*AE21*12-AH23</f>
        <v>175699.69199999998</v>
      </c>
      <c r="AI21" s="87">
        <f>AE21*AI20*12-AI23</f>
        <v>180347.83200000002</v>
      </c>
      <c r="AJ21" s="87">
        <f>AE21*AJ20*12-AJ23</f>
        <v>299340.21600000001</v>
      </c>
      <c r="AK21" s="87">
        <f>AE21*12*AK20-AK23</f>
        <v>298410.58799999999</v>
      </c>
      <c r="AL21" s="87">
        <f>AE21*AL20*12-AL23</f>
        <v>190573.74</v>
      </c>
      <c r="AM21" s="87">
        <f>AE21*AM20*12-AM23</f>
        <v>283536.54000000004</v>
      </c>
      <c r="AN21" s="87">
        <f>AE21*AN20*12-AN23</f>
        <v>158966.38800000001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15.75" hidden="1" x14ac:dyDescent="0.25">
      <c r="B22" s="83"/>
      <c r="C22" s="26" t="s">
        <v>26</v>
      </c>
      <c r="D22" s="86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>
        <v>6</v>
      </c>
      <c r="AG22" s="26">
        <v>9</v>
      </c>
      <c r="AH22" s="26">
        <v>3</v>
      </c>
      <c r="AI22" s="26">
        <v>6</v>
      </c>
      <c r="AJ22" s="26">
        <v>6</v>
      </c>
      <c r="AK22" s="26">
        <v>10</v>
      </c>
      <c r="AL22" s="26">
        <v>3</v>
      </c>
      <c r="AM22" s="26">
        <v>9</v>
      </c>
      <c r="AN22" s="26">
        <v>1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40.15" hidden="1" customHeight="1" x14ac:dyDescent="0.25">
      <c r="B23" s="83"/>
      <c r="C23" s="26"/>
      <c r="D23" s="86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>
        <f>AE21*AF22*3</f>
        <v>27888.840000000004</v>
      </c>
      <c r="AG23" s="26">
        <f>AE21*AG22*3</f>
        <v>41833.260000000009</v>
      </c>
      <c r="AH23" s="26">
        <f>AE21*AH22*3</f>
        <v>13944.420000000002</v>
      </c>
      <c r="AI23" s="26">
        <f>AE21*AI22*3</f>
        <v>27888.840000000004</v>
      </c>
      <c r="AJ23" s="26">
        <f>AE21*AJ22*3</f>
        <v>27888.840000000004</v>
      </c>
      <c r="AK23" s="26">
        <f>AE21*AK22*3</f>
        <v>46481.4</v>
      </c>
      <c r="AL23" s="26">
        <f>AE21*AL22*3</f>
        <v>13944.420000000002</v>
      </c>
      <c r="AM23" s="26">
        <f>AE21*AM22*3</f>
        <v>41833.260000000009</v>
      </c>
      <c r="AN23" s="26">
        <f>AE21*AN22*3</f>
        <v>4648.1400000000003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idden="1" x14ac:dyDescent="0.2">
      <c r="B24" s="58"/>
      <c r="C24" s="3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15.75" hidden="1" x14ac:dyDescent="0.2">
      <c r="B25" s="58"/>
      <c r="C25" s="3"/>
      <c r="AE25" s="74">
        <f t="shared" ref="AE25" si="4">SUM(AF25:AN25)</f>
        <v>2247800</v>
      </c>
      <c r="AF25" s="1">
        <v>273300</v>
      </c>
      <c r="AG25" s="1">
        <v>387650</v>
      </c>
      <c r="AH25" s="1">
        <v>175700</v>
      </c>
      <c r="AI25" s="1">
        <v>180340</v>
      </c>
      <c r="AJ25" s="1">
        <v>299340</v>
      </c>
      <c r="AK25" s="1">
        <v>298410</v>
      </c>
      <c r="AL25" s="1">
        <v>190570</v>
      </c>
      <c r="AM25" s="1">
        <v>283530</v>
      </c>
      <c r="AN25" s="1">
        <v>158960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idden="1" x14ac:dyDescent="0.2">
      <c r="B26" s="58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x14ac:dyDescent="0.2">
      <c r="B27" s="58"/>
      <c r="C27" s="3"/>
    </row>
    <row r="28" spans="1:145" x14ac:dyDescent="0.2">
      <c r="B28" s="58"/>
      <c r="C28" s="3"/>
    </row>
    <row r="29" spans="1:145" x14ac:dyDescent="0.2">
      <c r="B29" s="58"/>
      <c r="C29" s="3"/>
    </row>
    <row r="30" spans="1:145" x14ac:dyDescent="0.2">
      <c r="B30" s="58"/>
      <c r="C30" s="3"/>
    </row>
    <row r="31" spans="1:145" x14ac:dyDescent="0.2">
      <c r="B31" s="58"/>
      <c r="C31" s="3"/>
    </row>
    <row r="32" spans="1:145" x14ac:dyDescent="0.2">
      <c r="B32" s="58"/>
      <c r="C32" s="3"/>
    </row>
    <row r="33" spans="2:48" x14ac:dyDescent="0.2">
      <c r="B33" s="58"/>
      <c r="C33" s="3"/>
    </row>
    <row r="34" spans="2:48" x14ac:dyDescent="0.2">
      <c r="B34" s="58"/>
      <c r="C34" s="3"/>
    </row>
    <row r="35" spans="2:48" x14ac:dyDescent="0.2">
      <c r="B35" s="58"/>
      <c r="C35" s="3"/>
    </row>
    <row r="36" spans="2:48" x14ac:dyDescent="0.2">
      <c r="B36" s="58"/>
      <c r="C36" s="3"/>
    </row>
    <row r="37" spans="2:48" x14ac:dyDescent="0.2">
      <c r="B37" s="58"/>
      <c r="C37" s="3"/>
    </row>
    <row r="38" spans="2:48" x14ac:dyDescent="0.2">
      <c r="B38" s="58"/>
      <c r="C38" s="3"/>
    </row>
    <row r="39" spans="2:48" x14ac:dyDescent="0.2">
      <c r="B39" s="58"/>
      <c r="C39" s="3"/>
    </row>
    <row r="40" spans="2:48" x14ac:dyDescent="0.2">
      <c r="B40" s="58"/>
      <c r="C40" s="3"/>
    </row>
    <row r="41" spans="2:48" x14ac:dyDescent="0.2">
      <c r="B41" s="58"/>
      <c r="C41" s="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2:48" x14ac:dyDescent="0.2">
      <c r="B42" s="58"/>
      <c r="C42" s="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2:48" x14ac:dyDescent="0.2">
      <c r="B43" s="58"/>
      <c r="C43" s="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 x14ac:dyDescent="0.2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 x14ac:dyDescent="0.2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 x14ac:dyDescent="0.2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 x14ac:dyDescent="0.2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 x14ac:dyDescent="0.2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 x14ac:dyDescent="0.2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 x14ac:dyDescent="0.2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 x14ac:dyDescent="0.2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 x14ac:dyDescent="0.2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</sheetData>
  <mergeCells count="9">
    <mergeCell ref="K1:N1"/>
    <mergeCell ref="AK1:AN1"/>
    <mergeCell ref="B2:AM2"/>
    <mergeCell ref="B4:B5"/>
    <mergeCell ref="C4:C5"/>
    <mergeCell ref="E4:N4"/>
    <mergeCell ref="U4:AD4"/>
    <mergeCell ref="AE4:AN4"/>
    <mergeCell ref="D5:D6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52"/>
  <sheetViews>
    <sheetView tabSelected="1" view="pageBreakPreview" topLeftCell="B1" zoomScale="75" zoomScaleNormal="75" zoomScaleSheetLayoutView="75" workbookViewId="0">
      <selection activeCell="AG9" sqref="AG9"/>
    </sheetView>
  </sheetViews>
  <sheetFormatPr defaultColWidth="8" defaultRowHeight="12.75" x14ac:dyDescent="0.2"/>
  <cols>
    <col min="1" max="1" width="0.28515625" style="43" hidden="1" customWidth="1"/>
    <col min="2" max="2" width="6" style="44" customWidth="1"/>
    <col min="3" max="3" width="36.85546875" style="45" customWidth="1"/>
    <col min="4" max="4" width="8.28515625" style="46" hidden="1" customWidth="1"/>
    <col min="5" max="5" width="15.85546875" style="47" hidden="1" customWidth="1"/>
    <col min="6" max="6" width="14.85546875" style="47" hidden="1" customWidth="1"/>
    <col min="7" max="7" width="15.85546875" style="47" hidden="1" customWidth="1"/>
    <col min="8" max="8" width="15.28515625" style="47" hidden="1" customWidth="1"/>
    <col min="9" max="9" width="15.5703125" style="47" hidden="1" customWidth="1"/>
    <col min="10" max="10" width="18.42578125" style="47" hidden="1" customWidth="1"/>
    <col min="11" max="11" width="16.42578125" style="47" hidden="1" customWidth="1"/>
    <col min="12" max="13" width="14.85546875" style="47" hidden="1" customWidth="1"/>
    <col min="14" max="14" width="16.140625" style="47" hidden="1" customWidth="1"/>
    <col min="15" max="15" width="20.7109375" style="43" hidden="1" customWidth="1"/>
    <col min="16" max="16" width="0.140625" style="43" hidden="1" customWidth="1"/>
    <col min="17" max="17" width="8.140625" style="43" hidden="1" customWidth="1"/>
    <col min="18" max="18" width="15.5703125" style="43" hidden="1" customWidth="1"/>
    <col min="19" max="19" width="13.7109375" style="43" hidden="1" customWidth="1"/>
    <col min="20" max="20" width="10.28515625" style="43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5.85546875" style="1" customWidth="1"/>
    <col min="32" max="32" width="14.85546875" style="1" customWidth="1"/>
    <col min="33" max="33" width="14.5703125" style="1" customWidth="1"/>
    <col min="34" max="35" width="13.85546875" style="1" customWidth="1"/>
    <col min="36" max="36" width="15.28515625" style="1" customWidth="1"/>
    <col min="37" max="37" width="14" style="1" customWidth="1"/>
    <col min="38" max="39" width="15.140625" style="1" bestFit="1" customWidth="1"/>
    <col min="40" max="40" width="14" style="1" customWidth="1"/>
    <col min="41" max="48" width="8" style="1" customWidth="1"/>
    <col min="49" max="222" width="6.7109375" style="43" customWidth="1"/>
    <col min="223" max="223" width="15.14062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40625" style="43" customWidth="1"/>
    <col min="463" max="463" width="0" style="43" hidden="1" customWidth="1"/>
    <col min="464" max="464" width="12.7109375" style="43" customWidth="1"/>
    <col min="465" max="465" width="13.5703125" style="43" customWidth="1"/>
    <col min="466" max="466" width="14" style="43" customWidth="1"/>
    <col min="467" max="467" width="13.85546875" style="43" customWidth="1"/>
    <col min="468" max="468" width="12.5703125" style="43" customWidth="1"/>
    <col min="469" max="471" width="12.7109375" style="43" customWidth="1"/>
    <col min="472" max="477" width="0" style="43" hidden="1" customWidth="1"/>
    <col min="478" max="478" width="12.140625" style="43" customWidth="1"/>
    <col min="479" max="479" width="15.14062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40625" style="43" customWidth="1"/>
    <col min="719" max="719" width="0" style="43" hidden="1" customWidth="1"/>
    <col min="720" max="720" width="12.7109375" style="43" customWidth="1"/>
    <col min="721" max="721" width="13.5703125" style="43" customWidth="1"/>
    <col min="722" max="722" width="14" style="43" customWidth="1"/>
    <col min="723" max="723" width="13.85546875" style="43" customWidth="1"/>
    <col min="724" max="724" width="12.5703125" style="43" customWidth="1"/>
    <col min="725" max="727" width="12.7109375" style="43" customWidth="1"/>
    <col min="728" max="733" width="0" style="43" hidden="1" customWidth="1"/>
    <col min="734" max="734" width="12.140625" style="43" customWidth="1"/>
    <col min="735" max="735" width="15.14062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40625" style="43" customWidth="1"/>
    <col min="975" max="975" width="0" style="43" hidden="1" customWidth="1"/>
    <col min="976" max="976" width="12.7109375" style="43" customWidth="1"/>
    <col min="977" max="977" width="13.5703125" style="43" customWidth="1"/>
    <col min="978" max="978" width="14" style="43" customWidth="1"/>
    <col min="979" max="979" width="13.85546875" style="43" customWidth="1"/>
    <col min="980" max="980" width="12.5703125" style="43" customWidth="1"/>
    <col min="981" max="983" width="12.7109375" style="43" customWidth="1"/>
    <col min="984" max="989" width="0" style="43" hidden="1" customWidth="1"/>
    <col min="990" max="990" width="12.140625" style="43" customWidth="1"/>
    <col min="991" max="991" width="15.14062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40625" style="43" customWidth="1"/>
    <col min="1231" max="1231" width="0" style="43" hidden="1" customWidth="1"/>
    <col min="1232" max="1232" width="12.7109375" style="43" customWidth="1"/>
    <col min="1233" max="1233" width="13.5703125" style="43" customWidth="1"/>
    <col min="1234" max="1234" width="14" style="43" customWidth="1"/>
    <col min="1235" max="1235" width="13.85546875" style="43" customWidth="1"/>
    <col min="1236" max="1236" width="12.5703125" style="43" customWidth="1"/>
    <col min="1237" max="1239" width="12.7109375" style="43" customWidth="1"/>
    <col min="1240" max="1245" width="0" style="43" hidden="1" customWidth="1"/>
    <col min="1246" max="1246" width="12.140625" style="43" customWidth="1"/>
    <col min="1247" max="1247" width="15.14062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40625" style="43" customWidth="1"/>
    <col min="1487" max="1487" width="0" style="43" hidden="1" customWidth="1"/>
    <col min="1488" max="1488" width="12.7109375" style="43" customWidth="1"/>
    <col min="1489" max="1489" width="13.5703125" style="43" customWidth="1"/>
    <col min="1490" max="1490" width="14" style="43" customWidth="1"/>
    <col min="1491" max="1491" width="13.85546875" style="43" customWidth="1"/>
    <col min="1492" max="1492" width="12.5703125" style="43" customWidth="1"/>
    <col min="1493" max="1495" width="12.7109375" style="43" customWidth="1"/>
    <col min="1496" max="1501" width="0" style="43" hidden="1" customWidth="1"/>
    <col min="1502" max="1502" width="12.140625" style="43" customWidth="1"/>
    <col min="1503" max="1503" width="15.14062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40625" style="43" customWidth="1"/>
    <col min="1743" max="1743" width="0" style="43" hidden="1" customWidth="1"/>
    <col min="1744" max="1744" width="12.7109375" style="43" customWidth="1"/>
    <col min="1745" max="1745" width="13.5703125" style="43" customWidth="1"/>
    <col min="1746" max="1746" width="14" style="43" customWidth="1"/>
    <col min="1747" max="1747" width="13.85546875" style="43" customWidth="1"/>
    <col min="1748" max="1748" width="12.5703125" style="43" customWidth="1"/>
    <col min="1749" max="1751" width="12.7109375" style="43" customWidth="1"/>
    <col min="1752" max="1757" width="0" style="43" hidden="1" customWidth="1"/>
    <col min="1758" max="1758" width="12.140625" style="43" customWidth="1"/>
    <col min="1759" max="1759" width="15.14062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40625" style="43" customWidth="1"/>
    <col min="1999" max="1999" width="0" style="43" hidden="1" customWidth="1"/>
    <col min="2000" max="2000" width="12.7109375" style="43" customWidth="1"/>
    <col min="2001" max="2001" width="13.5703125" style="43" customWidth="1"/>
    <col min="2002" max="2002" width="14" style="43" customWidth="1"/>
    <col min="2003" max="2003" width="13.85546875" style="43" customWidth="1"/>
    <col min="2004" max="2004" width="12.5703125" style="43" customWidth="1"/>
    <col min="2005" max="2007" width="12.7109375" style="43" customWidth="1"/>
    <col min="2008" max="2013" width="0" style="43" hidden="1" customWidth="1"/>
    <col min="2014" max="2014" width="12.140625" style="43" customWidth="1"/>
    <col min="2015" max="2015" width="15.14062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40625" style="43" customWidth="1"/>
    <col min="2255" max="2255" width="0" style="43" hidden="1" customWidth="1"/>
    <col min="2256" max="2256" width="12.7109375" style="43" customWidth="1"/>
    <col min="2257" max="2257" width="13.5703125" style="43" customWidth="1"/>
    <col min="2258" max="2258" width="14" style="43" customWidth="1"/>
    <col min="2259" max="2259" width="13.85546875" style="43" customWidth="1"/>
    <col min="2260" max="2260" width="12.5703125" style="43" customWidth="1"/>
    <col min="2261" max="2263" width="12.7109375" style="43" customWidth="1"/>
    <col min="2264" max="2269" width="0" style="43" hidden="1" customWidth="1"/>
    <col min="2270" max="2270" width="12.140625" style="43" customWidth="1"/>
    <col min="2271" max="2271" width="15.14062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40625" style="43" customWidth="1"/>
    <col min="2511" max="2511" width="0" style="43" hidden="1" customWidth="1"/>
    <col min="2512" max="2512" width="12.7109375" style="43" customWidth="1"/>
    <col min="2513" max="2513" width="13.5703125" style="43" customWidth="1"/>
    <col min="2514" max="2514" width="14" style="43" customWidth="1"/>
    <col min="2515" max="2515" width="13.85546875" style="43" customWidth="1"/>
    <col min="2516" max="2516" width="12.5703125" style="43" customWidth="1"/>
    <col min="2517" max="2519" width="12.7109375" style="43" customWidth="1"/>
    <col min="2520" max="2525" width="0" style="43" hidden="1" customWidth="1"/>
    <col min="2526" max="2526" width="12.140625" style="43" customWidth="1"/>
    <col min="2527" max="2527" width="15.14062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40625" style="43" customWidth="1"/>
    <col min="2767" max="2767" width="0" style="43" hidden="1" customWidth="1"/>
    <col min="2768" max="2768" width="12.7109375" style="43" customWidth="1"/>
    <col min="2769" max="2769" width="13.5703125" style="43" customWidth="1"/>
    <col min="2770" max="2770" width="14" style="43" customWidth="1"/>
    <col min="2771" max="2771" width="13.85546875" style="43" customWidth="1"/>
    <col min="2772" max="2772" width="12.5703125" style="43" customWidth="1"/>
    <col min="2773" max="2775" width="12.7109375" style="43" customWidth="1"/>
    <col min="2776" max="2781" width="0" style="43" hidden="1" customWidth="1"/>
    <col min="2782" max="2782" width="12.140625" style="43" customWidth="1"/>
    <col min="2783" max="2783" width="15.14062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40625" style="43" customWidth="1"/>
    <col min="3023" max="3023" width="0" style="43" hidden="1" customWidth="1"/>
    <col min="3024" max="3024" width="12.7109375" style="43" customWidth="1"/>
    <col min="3025" max="3025" width="13.5703125" style="43" customWidth="1"/>
    <col min="3026" max="3026" width="14" style="43" customWidth="1"/>
    <col min="3027" max="3027" width="13.85546875" style="43" customWidth="1"/>
    <col min="3028" max="3028" width="12.5703125" style="43" customWidth="1"/>
    <col min="3029" max="3031" width="12.7109375" style="43" customWidth="1"/>
    <col min="3032" max="3037" width="0" style="43" hidden="1" customWidth="1"/>
    <col min="3038" max="3038" width="12.140625" style="43" customWidth="1"/>
    <col min="3039" max="3039" width="15.14062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40625" style="43" customWidth="1"/>
    <col min="3279" max="3279" width="0" style="43" hidden="1" customWidth="1"/>
    <col min="3280" max="3280" width="12.7109375" style="43" customWidth="1"/>
    <col min="3281" max="3281" width="13.5703125" style="43" customWidth="1"/>
    <col min="3282" max="3282" width="14" style="43" customWidth="1"/>
    <col min="3283" max="3283" width="13.85546875" style="43" customWidth="1"/>
    <col min="3284" max="3284" width="12.5703125" style="43" customWidth="1"/>
    <col min="3285" max="3287" width="12.7109375" style="43" customWidth="1"/>
    <col min="3288" max="3293" width="0" style="43" hidden="1" customWidth="1"/>
    <col min="3294" max="3294" width="12.140625" style="43" customWidth="1"/>
    <col min="3295" max="3295" width="15.14062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40625" style="43" customWidth="1"/>
    <col min="3535" max="3535" width="0" style="43" hidden="1" customWidth="1"/>
    <col min="3536" max="3536" width="12.7109375" style="43" customWidth="1"/>
    <col min="3537" max="3537" width="13.5703125" style="43" customWidth="1"/>
    <col min="3538" max="3538" width="14" style="43" customWidth="1"/>
    <col min="3539" max="3539" width="13.85546875" style="43" customWidth="1"/>
    <col min="3540" max="3540" width="12.5703125" style="43" customWidth="1"/>
    <col min="3541" max="3543" width="12.7109375" style="43" customWidth="1"/>
    <col min="3544" max="3549" width="0" style="43" hidden="1" customWidth="1"/>
    <col min="3550" max="3550" width="12.140625" style="43" customWidth="1"/>
    <col min="3551" max="3551" width="15.14062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40625" style="43" customWidth="1"/>
    <col min="3791" max="3791" width="0" style="43" hidden="1" customWidth="1"/>
    <col min="3792" max="3792" width="12.7109375" style="43" customWidth="1"/>
    <col min="3793" max="3793" width="13.5703125" style="43" customWidth="1"/>
    <col min="3794" max="3794" width="14" style="43" customWidth="1"/>
    <col min="3795" max="3795" width="13.85546875" style="43" customWidth="1"/>
    <col min="3796" max="3796" width="12.5703125" style="43" customWidth="1"/>
    <col min="3797" max="3799" width="12.7109375" style="43" customWidth="1"/>
    <col min="3800" max="3805" width="0" style="43" hidden="1" customWidth="1"/>
    <col min="3806" max="3806" width="12.140625" style="43" customWidth="1"/>
    <col min="3807" max="3807" width="15.14062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40625" style="43" customWidth="1"/>
    <col min="4047" max="4047" width="0" style="43" hidden="1" customWidth="1"/>
    <col min="4048" max="4048" width="12.7109375" style="43" customWidth="1"/>
    <col min="4049" max="4049" width="13.5703125" style="43" customWidth="1"/>
    <col min="4050" max="4050" width="14" style="43" customWidth="1"/>
    <col min="4051" max="4051" width="13.85546875" style="43" customWidth="1"/>
    <col min="4052" max="4052" width="12.5703125" style="43" customWidth="1"/>
    <col min="4053" max="4055" width="12.7109375" style="43" customWidth="1"/>
    <col min="4056" max="4061" width="0" style="43" hidden="1" customWidth="1"/>
    <col min="4062" max="4062" width="12.140625" style="43" customWidth="1"/>
    <col min="4063" max="4063" width="15.14062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40625" style="43" customWidth="1"/>
    <col min="4303" max="4303" width="0" style="43" hidden="1" customWidth="1"/>
    <col min="4304" max="4304" width="12.7109375" style="43" customWidth="1"/>
    <col min="4305" max="4305" width="13.5703125" style="43" customWidth="1"/>
    <col min="4306" max="4306" width="14" style="43" customWidth="1"/>
    <col min="4307" max="4307" width="13.85546875" style="43" customWidth="1"/>
    <col min="4308" max="4308" width="12.5703125" style="43" customWidth="1"/>
    <col min="4309" max="4311" width="12.7109375" style="43" customWidth="1"/>
    <col min="4312" max="4317" width="0" style="43" hidden="1" customWidth="1"/>
    <col min="4318" max="4318" width="12.140625" style="43" customWidth="1"/>
    <col min="4319" max="4319" width="15.14062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40625" style="43" customWidth="1"/>
    <col min="4559" max="4559" width="0" style="43" hidden="1" customWidth="1"/>
    <col min="4560" max="4560" width="12.7109375" style="43" customWidth="1"/>
    <col min="4561" max="4561" width="13.5703125" style="43" customWidth="1"/>
    <col min="4562" max="4562" width="14" style="43" customWidth="1"/>
    <col min="4563" max="4563" width="13.85546875" style="43" customWidth="1"/>
    <col min="4564" max="4564" width="12.5703125" style="43" customWidth="1"/>
    <col min="4565" max="4567" width="12.7109375" style="43" customWidth="1"/>
    <col min="4568" max="4573" width="0" style="43" hidden="1" customWidth="1"/>
    <col min="4574" max="4574" width="12.140625" style="43" customWidth="1"/>
    <col min="4575" max="4575" width="15.14062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40625" style="43" customWidth="1"/>
    <col min="4815" max="4815" width="0" style="43" hidden="1" customWidth="1"/>
    <col min="4816" max="4816" width="12.7109375" style="43" customWidth="1"/>
    <col min="4817" max="4817" width="13.5703125" style="43" customWidth="1"/>
    <col min="4818" max="4818" width="14" style="43" customWidth="1"/>
    <col min="4819" max="4819" width="13.85546875" style="43" customWidth="1"/>
    <col min="4820" max="4820" width="12.5703125" style="43" customWidth="1"/>
    <col min="4821" max="4823" width="12.7109375" style="43" customWidth="1"/>
    <col min="4824" max="4829" width="0" style="43" hidden="1" customWidth="1"/>
    <col min="4830" max="4830" width="12.140625" style="43" customWidth="1"/>
    <col min="4831" max="4831" width="15.14062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40625" style="43" customWidth="1"/>
    <col min="5071" max="5071" width="0" style="43" hidden="1" customWidth="1"/>
    <col min="5072" max="5072" width="12.7109375" style="43" customWidth="1"/>
    <col min="5073" max="5073" width="13.5703125" style="43" customWidth="1"/>
    <col min="5074" max="5074" width="14" style="43" customWidth="1"/>
    <col min="5075" max="5075" width="13.85546875" style="43" customWidth="1"/>
    <col min="5076" max="5076" width="12.5703125" style="43" customWidth="1"/>
    <col min="5077" max="5079" width="12.7109375" style="43" customWidth="1"/>
    <col min="5080" max="5085" width="0" style="43" hidden="1" customWidth="1"/>
    <col min="5086" max="5086" width="12.140625" style="43" customWidth="1"/>
    <col min="5087" max="5087" width="15.14062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40625" style="43" customWidth="1"/>
    <col min="5327" max="5327" width="0" style="43" hidden="1" customWidth="1"/>
    <col min="5328" max="5328" width="12.7109375" style="43" customWidth="1"/>
    <col min="5329" max="5329" width="13.5703125" style="43" customWidth="1"/>
    <col min="5330" max="5330" width="14" style="43" customWidth="1"/>
    <col min="5331" max="5331" width="13.85546875" style="43" customWidth="1"/>
    <col min="5332" max="5332" width="12.5703125" style="43" customWidth="1"/>
    <col min="5333" max="5335" width="12.7109375" style="43" customWidth="1"/>
    <col min="5336" max="5341" width="0" style="43" hidden="1" customWidth="1"/>
    <col min="5342" max="5342" width="12.140625" style="43" customWidth="1"/>
    <col min="5343" max="5343" width="15.14062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40625" style="43" customWidth="1"/>
    <col min="5583" max="5583" width="0" style="43" hidden="1" customWidth="1"/>
    <col min="5584" max="5584" width="12.7109375" style="43" customWidth="1"/>
    <col min="5585" max="5585" width="13.5703125" style="43" customWidth="1"/>
    <col min="5586" max="5586" width="14" style="43" customWidth="1"/>
    <col min="5587" max="5587" width="13.85546875" style="43" customWidth="1"/>
    <col min="5588" max="5588" width="12.5703125" style="43" customWidth="1"/>
    <col min="5589" max="5591" width="12.7109375" style="43" customWidth="1"/>
    <col min="5592" max="5597" width="0" style="43" hidden="1" customWidth="1"/>
    <col min="5598" max="5598" width="12.140625" style="43" customWidth="1"/>
    <col min="5599" max="5599" width="15.14062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40625" style="43" customWidth="1"/>
    <col min="5839" max="5839" width="0" style="43" hidden="1" customWidth="1"/>
    <col min="5840" max="5840" width="12.7109375" style="43" customWidth="1"/>
    <col min="5841" max="5841" width="13.5703125" style="43" customWidth="1"/>
    <col min="5842" max="5842" width="14" style="43" customWidth="1"/>
    <col min="5843" max="5843" width="13.85546875" style="43" customWidth="1"/>
    <col min="5844" max="5844" width="12.5703125" style="43" customWidth="1"/>
    <col min="5845" max="5847" width="12.7109375" style="43" customWidth="1"/>
    <col min="5848" max="5853" width="0" style="43" hidden="1" customWidth="1"/>
    <col min="5854" max="5854" width="12.140625" style="43" customWidth="1"/>
    <col min="5855" max="5855" width="15.14062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40625" style="43" customWidth="1"/>
    <col min="6095" max="6095" width="0" style="43" hidden="1" customWidth="1"/>
    <col min="6096" max="6096" width="12.7109375" style="43" customWidth="1"/>
    <col min="6097" max="6097" width="13.5703125" style="43" customWidth="1"/>
    <col min="6098" max="6098" width="14" style="43" customWidth="1"/>
    <col min="6099" max="6099" width="13.85546875" style="43" customWidth="1"/>
    <col min="6100" max="6100" width="12.5703125" style="43" customWidth="1"/>
    <col min="6101" max="6103" width="12.7109375" style="43" customWidth="1"/>
    <col min="6104" max="6109" width="0" style="43" hidden="1" customWidth="1"/>
    <col min="6110" max="6110" width="12.140625" style="43" customWidth="1"/>
    <col min="6111" max="6111" width="15.14062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40625" style="43" customWidth="1"/>
    <col min="6351" max="6351" width="0" style="43" hidden="1" customWidth="1"/>
    <col min="6352" max="6352" width="12.7109375" style="43" customWidth="1"/>
    <col min="6353" max="6353" width="13.5703125" style="43" customWidth="1"/>
    <col min="6354" max="6354" width="14" style="43" customWidth="1"/>
    <col min="6355" max="6355" width="13.85546875" style="43" customWidth="1"/>
    <col min="6356" max="6356" width="12.5703125" style="43" customWidth="1"/>
    <col min="6357" max="6359" width="12.7109375" style="43" customWidth="1"/>
    <col min="6360" max="6365" width="0" style="43" hidden="1" customWidth="1"/>
    <col min="6366" max="6366" width="12.140625" style="43" customWidth="1"/>
    <col min="6367" max="6367" width="15.14062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40625" style="43" customWidth="1"/>
    <col min="6607" max="6607" width="0" style="43" hidden="1" customWidth="1"/>
    <col min="6608" max="6608" width="12.7109375" style="43" customWidth="1"/>
    <col min="6609" max="6609" width="13.5703125" style="43" customWidth="1"/>
    <col min="6610" max="6610" width="14" style="43" customWidth="1"/>
    <col min="6611" max="6611" width="13.85546875" style="43" customWidth="1"/>
    <col min="6612" max="6612" width="12.5703125" style="43" customWidth="1"/>
    <col min="6613" max="6615" width="12.7109375" style="43" customWidth="1"/>
    <col min="6616" max="6621" width="0" style="43" hidden="1" customWidth="1"/>
    <col min="6622" max="6622" width="12.140625" style="43" customWidth="1"/>
    <col min="6623" max="6623" width="15.14062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40625" style="43" customWidth="1"/>
    <col min="6863" max="6863" width="0" style="43" hidden="1" customWidth="1"/>
    <col min="6864" max="6864" width="12.7109375" style="43" customWidth="1"/>
    <col min="6865" max="6865" width="13.5703125" style="43" customWidth="1"/>
    <col min="6866" max="6866" width="14" style="43" customWidth="1"/>
    <col min="6867" max="6867" width="13.85546875" style="43" customWidth="1"/>
    <col min="6868" max="6868" width="12.5703125" style="43" customWidth="1"/>
    <col min="6869" max="6871" width="12.7109375" style="43" customWidth="1"/>
    <col min="6872" max="6877" width="0" style="43" hidden="1" customWidth="1"/>
    <col min="6878" max="6878" width="12.140625" style="43" customWidth="1"/>
    <col min="6879" max="6879" width="15.14062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40625" style="43" customWidth="1"/>
    <col min="7119" max="7119" width="0" style="43" hidden="1" customWidth="1"/>
    <col min="7120" max="7120" width="12.7109375" style="43" customWidth="1"/>
    <col min="7121" max="7121" width="13.5703125" style="43" customWidth="1"/>
    <col min="7122" max="7122" width="14" style="43" customWidth="1"/>
    <col min="7123" max="7123" width="13.85546875" style="43" customWidth="1"/>
    <col min="7124" max="7124" width="12.5703125" style="43" customWidth="1"/>
    <col min="7125" max="7127" width="12.7109375" style="43" customWidth="1"/>
    <col min="7128" max="7133" width="0" style="43" hidden="1" customWidth="1"/>
    <col min="7134" max="7134" width="12.140625" style="43" customWidth="1"/>
    <col min="7135" max="7135" width="15.14062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40625" style="43" customWidth="1"/>
    <col min="7375" max="7375" width="0" style="43" hidden="1" customWidth="1"/>
    <col min="7376" max="7376" width="12.7109375" style="43" customWidth="1"/>
    <col min="7377" max="7377" width="13.5703125" style="43" customWidth="1"/>
    <col min="7378" max="7378" width="14" style="43" customWidth="1"/>
    <col min="7379" max="7379" width="13.85546875" style="43" customWidth="1"/>
    <col min="7380" max="7380" width="12.5703125" style="43" customWidth="1"/>
    <col min="7381" max="7383" width="12.7109375" style="43" customWidth="1"/>
    <col min="7384" max="7389" width="0" style="43" hidden="1" customWidth="1"/>
    <col min="7390" max="7390" width="12.140625" style="43" customWidth="1"/>
    <col min="7391" max="7391" width="15.14062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40625" style="43" customWidth="1"/>
    <col min="7631" max="7631" width="0" style="43" hidden="1" customWidth="1"/>
    <col min="7632" max="7632" width="12.7109375" style="43" customWidth="1"/>
    <col min="7633" max="7633" width="13.5703125" style="43" customWidth="1"/>
    <col min="7634" max="7634" width="14" style="43" customWidth="1"/>
    <col min="7635" max="7635" width="13.85546875" style="43" customWidth="1"/>
    <col min="7636" max="7636" width="12.5703125" style="43" customWidth="1"/>
    <col min="7637" max="7639" width="12.7109375" style="43" customWidth="1"/>
    <col min="7640" max="7645" width="0" style="43" hidden="1" customWidth="1"/>
    <col min="7646" max="7646" width="12.140625" style="43" customWidth="1"/>
    <col min="7647" max="7647" width="15.14062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40625" style="43" customWidth="1"/>
    <col min="7887" max="7887" width="0" style="43" hidden="1" customWidth="1"/>
    <col min="7888" max="7888" width="12.7109375" style="43" customWidth="1"/>
    <col min="7889" max="7889" width="13.5703125" style="43" customWidth="1"/>
    <col min="7890" max="7890" width="14" style="43" customWidth="1"/>
    <col min="7891" max="7891" width="13.85546875" style="43" customWidth="1"/>
    <col min="7892" max="7892" width="12.5703125" style="43" customWidth="1"/>
    <col min="7893" max="7895" width="12.7109375" style="43" customWidth="1"/>
    <col min="7896" max="7901" width="0" style="43" hidden="1" customWidth="1"/>
    <col min="7902" max="7902" width="12.140625" style="43" customWidth="1"/>
    <col min="7903" max="7903" width="15.14062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40625" style="43" customWidth="1"/>
    <col min="8143" max="8143" width="0" style="43" hidden="1" customWidth="1"/>
    <col min="8144" max="8144" width="12.7109375" style="43" customWidth="1"/>
    <col min="8145" max="8145" width="13.5703125" style="43" customWidth="1"/>
    <col min="8146" max="8146" width="14" style="43" customWidth="1"/>
    <col min="8147" max="8147" width="13.85546875" style="43" customWidth="1"/>
    <col min="8148" max="8148" width="12.5703125" style="43" customWidth="1"/>
    <col min="8149" max="8151" width="12.7109375" style="43" customWidth="1"/>
    <col min="8152" max="8157" width="0" style="43" hidden="1" customWidth="1"/>
    <col min="8158" max="8158" width="12.140625" style="43" customWidth="1"/>
    <col min="8159" max="8159" width="15.14062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40625" style="43" customWidth="1"/>
    <col min="8399" max="8399" width="0" style="43" hidden="1" customWidth="1"/>
    <col min="8400" max="8400" width="12.7109375" style="43" customWidth="1"/>
    <col min="8401" max="8401" width="13.5703125" style="43" customWidth="1"/>
    <col min="8402" max="8402" width="14" style="43" customWidth="1"/>
    <col min="8403" max="8403" width="13.85546875" style="43" customWidth="1"/>
    <col min="8404" max="8404" width="12.5703125" style="43" customWidth="1"/>
    <col min="8405" max="8407" width="12.7109375" style="43" customWidth="1"/>
    <col min="8408" max="8413" width="0" style="43" hidden="1" customWidth="1"/>
    <col min="8414" max="8414" width="12.140625" style="43" customWidth="1"/>
    <col min="8415" max="8415" width="15.14062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40625" style="43" customWidth="1"/>
    <col min="8655" max="8655" width="0" style="43" hidden="1" customWidth="1"/>
    <col min="8656" max="8656" width="12.7109375" style="43" customWidth="1"/>
    <col min="8657" max="8657" width="13.5703125" style="43" customWidth="1"/>
    <col min="8658" max="8658" width="14" style="43" customWidth="1"/>
    <col min="8659" max="8659" width="13.85546875" style="43" customWidth="1"/>
    <col min="8660" max="8660" width="12.5703125" style="43" customWidth="1"/>
    <col min="8661" max="8663" width="12.7109375" style="43" customWidth="1"/>
    <col min="8664" max="8669" width="0" style="43" hidden="1" customWidth="1"/>
    <col min="8670" max="8670" width="12.140625" style="43" customWidth="1"/>
    <col min="8671" max="8671" width="15.14062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40625" style="43" customWidth="1"/>
    <col min="8911" max="8911" width="0" style="43" hidden="1" customWidth="1"/>
    <col min="8912" max="8912" width="12.7109375" style="43" customWidth="1"/>
    <col min="8913" max="8913" width="13.5703125" style="43" customWidth="1"/>
    <col min="8914" max="8914" width="14" style="43" customWidth="1"/>
    <col min="8915" max="8915" width="13.85546875" style="43" customWidth="1"/>
    <col min="8916" max="8916" width="12.5703125" style="43" customWidth="1"/>
    <col min="8917" max="8919" width="12.7109375" style="43" customWidth="1"/>
    <col min="8920" max="8925" width="0" style="43" hidden="1" customWidth="1"/>
    <col min="8926" max="8926" width="12.140625" style="43" customWidth="1"/>
    <col min="8927" max="8927" width="15.14062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40625" style="43" customWidth="1"/>
    <col min="9167" max="9167" width="0" style="43" hidden="1" customWidth="1"/>
    <col min="9168" max="9168" width="12.7109375" style="43" customWidth="1"/>
    <col min="9169" max="9169" width="13.5703125" style="43" customWidth="1"/>
    <col min="9170" max="9170" width="14" style="43" customWidth="1"/>
    <col min="9171" max="9171" width="13.85546875" style="43" customWidth="1"/>
    <col min="9172" max="9172" width="12.5703125" style="43" customWidth="1"/>
    <col min="9173" max="9175" width="12.7109375" style="43" customWidth="1"/>
    <col min="9176" max="9181" width="0" style="43" hidden="1" customWidth="1"/>
    <col min="9182" max="9182" width="12.140625" style="43" customWidth="1"/>
    <col min="9183" max="9183" width="15.14062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40625" style="43" customWidth="1"/>
    <col min="9423" max="9423" width="0" style="43" hidden="1" customWidth="1"/>
    <col min="9424" max="9424" width="12.7109375" style="43" customWidth="1"/>
    <col min="9425" max="9425" width="13.5703125" style="43" customWidth="1"/>
    <col min="9426" max="9426" width="14" style="43" customWidth="1"/>
    <col min="9427" max="9427" width="13.85546875" style="43" customWidth="1"/>
    <col min="9428" max="9428" width="12.5703125" style="43" customWidth="1"/>
    <col min="9429" max="9431" width="12.7109375" style="43" customWidth="1"/>
    <col min="9432" max="9437" width="0" style="43" hidden="1" customWidth="1"/>
    <col min="9438" max="9438" width="12.140625" style="43" customWidth="1"/>
    <col min="9439" max="9439" width="15.14062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40625" style="43" customWidth="1"/>
    <col min="9679" max="9679" width="0" style="43" hidden="1" customWidth="1"/>
    <col min="9680" max="9680" width="12.7109375" style="43" customWidth="1"/>
    <col min="9681" max="9681" width="13.5703125" style="43" customWidth="1"/>
    <col min="9682" max="9682" width="14" style="43" customWidth="1"/>
    <col min="9683" max="9683" width="13.85546875" style="43" customWidth="1"/>
    <col min="9684" max="9684" width="12.5703125" style="43" customWidth="1"/>
    <col min="9685" max="9687" width="12.7109375" style="43" customWidth="1"/>
    <col min="9688" max="9693" width="0" style="43" hidden="1" customWidth="1"/>
    <col min="9694" max="9694" width="12.140625" style="43" customWidth="1"/>
    <col min="9695" max="9695" width="15.14062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40625" style="43" customWidth="1"/>
    <col min="9935" max="9935" width="0" style="43" hidden="1" customWidth="1"/>
    <col min="9936" max="9936" width="12.7109375" style="43" customWidth="1"/>
    <col min="9937" max="9937" width="13.5703125" style="43" customWidth="1"/>
    <col min="9938" max="9938" width="14" style="43" customWidth="1"/>
    <col min="9939" max="9939" width="13.85546875" style="43" customWidth="1"/>
    <col min="9940" max="9940" width="12.5703125" style="43" customWidth="1"/>
    <col min="9941" max="9943" width="12.7109375" style="43" customWidth="1"/>
    <col min="9944" max="9949" width="0" style="43" hidden="1" customWidth="1"/>
    <col min="9950" max="9950" width="12.140625" style="43" customWidth="1"/>
    <col min="9951" max="9951" width="15.14062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40625" style="43" customWidth="1"/>
    <col min="10191" max="10191" width="0" style="43" hidden="1" customWidth="1"/>
    <col min="10192" max="10192" width="12.7109375" style="43" customWidth="1"/>
    <col min="10193" max="10193" width="13.5703125" style="43" customWidth="1"/>
    <col min="10194" max="10194" width="14" style="43" customWidth="1"/>
    <col min="10195" max="10195" width="13.85546875" style="43" customWidth="1"/>
    <col min="10196" max="10196" width="12.5703125" style="43" customWidth="1"/>
    <col min="10197" max="10199" width="12.7109375" style="43" customWidth="1"/>
    <col min="10200" max="10205" width="0" style="43" hidden="1" customWidth="1"/>
    <col min="10206" max="10206" width="12.140625" style="43" customWidth="1"/>
    <col min="10207" max="10207" width="15.14062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40625" style="43" customWidth="1"/>
    <col min="10447" max="10447" width="0" style="43" hidden="1" customWidth="1"/>
    <col min="10448" max="10448" width="12.7109375" style="43" customWidth="1"/>
    <col min="10449" max="10449" width="13.5703125" style="43" customWidth="1"/>
    <col min="10450" max="10450" width="14" style="43" customWidth="1"/>
    <col min="10451" max="10451" width="13.85546875" style="43" customWidth="1"/>
    <col min="10452" max="10452" width="12.5703125" style="43" customWidth="1"/>
    <col min="10453" max="10455" width="12.7109375" style="43" customWidth="1"/>
    <col min="10456" max="10461" width="0" style="43" hidden="1" customWidth="1"/>
    <col min="10462" max="10462" width="12.140625" style="43" customWidth="1"/>
    <col min="10463" max="10463" width="15.14062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40625" style="43" customWidth="1"/>
    <col min="10703" max="10703" width="0" style="43" hidden="1" customWidth="1"/>
    <col min="10704" max="10704" width="12.7109375" style="43" customWidth="1"/>
    <col min="10705" max="10705" width="13.5703125" style="43" customWidth="1"/>
    <col min="10706" max="10706" width="14" style="43" customWidth="1"/>
    <col min="10707" max="10707" width="13.85546875" style="43" customWidth="1"/>
    <col min="10708" max="10708" width="12.5703125" style="43" customWidth="1"/>
    <col min="10709" max="10711" width="12.7109375" style="43" customWidth="1"/>
    <col min="10712" max="10717" width="0" style="43" hidden="1" customWidth="1"/>
    <col min="10718" max="10718" width="12.140625" style="43" customWidth="1"/>
    <col min="10719" max="10719" width="15.14062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40625" style="43" customWidth="1"/>
    <col min="10959" max="10959" width="0" style="43" hidden="1" customWidth="1"/>
    <col min="10960" max="10960" width="12.7109375" style="43" customWidth="1"/>
    <col min="10961" max="10961" width="13.5703125" style="43" customWidth="1"/>
    <col min="10962" max="10962" width="14" style="43" customWidth="1"/>
    <col min="10963" max="10963" width="13.85546875" style="43" customWidth="1"/>
    <col min="10964" max="10964" width="12.5703125" style="43" customWidth="1"/>
    <col min="10965" max="10967" width="12.7109375" style="43" customWidth="1"/>
    <col min="10968" max="10973" width="0" style="43" hidden="1" customWidth="1"/>
    <col min="10974" max="10974" width="12.140625" style="43" customWidth="1"/>
    <col min="10975" max="10975" width="15.14062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40625" style="43" customWidth="1"/>
    <col min="11215" max="11215" width="0" style="43" hidden="1" customWidth="1"/>
    <col min="11216" max="11216" width="12.7109375" style="43" customWidth="1"/>
    <col min="11217" max="11217" width="13.5703125" style="43" customWidth="1"/>
    <col min="11218" max="11218" width="14" style="43" customWidth="1"/>
    <col min="11219" max="11219" width="13.85546875" style="43" customWidth="1"/>
    <col min="11220" max="11220" width="12.5703125" style="43" customWidth="1"/>
    <col min="11221" max="11223" width="12.7109375" style="43" customWidth="1"/>
    <col min="11224" max="11229" width="0" style="43" hidden="1" customWidth="1"/>
    <col min="11230" max="11230" width="12.140625" style="43" customWidth="1"/>
    <col min="11231" max="11231" width="15.14062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40625" style="43" customWidth="1"/>
    <col min="11471" max="11471" width="0" style="43" hidden="1" customWidth="1"/>
    <col min="11472" max="11472" width="12.7109375" style="43" customWidth="1"/>
    <col min="11473" max="11473" width="13.5703125" style="43" customWidth="1"/>
    <col min="11474" max="11474" width="14" style="43" customWidth="1"/>
    <col min="11475" max="11475" width="13.85546875" style="43" customWidth="1"/>
    <col min="11476" max="11476" width="12.5703125" style="43" customWidth="1"/>
    <col min="11477" max="11479" width="12.7109375" style="43" customWidth="1"/>
    <col min="11480" max="11485" width="0" style="43" hidden="1" customWidth="1"/>
    <col min="11486" max="11486" width="12.140625" style="43" customWidth="1"/>
    <col min="11487" max="11487" width="15.14062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40625" style="43" customWidth="1"/>
    <col min="11727" max="11727" width="0" style="43" hidden="1" customWidth="1"/>
    <col min="11728" max="11728" width="12.7109375" style="43" customWidth="1"/>
    <col min="11729" max="11729" width="13.5703125" style="43" customWidth="1"/>
    <col min="11730" max="11730" width="14" style="43" customWidth="1"/>
    <col min="11731" max="11731" width="13.85546875" style="43" customWidth="1"/>
    <col min="11732" max="11732" width="12.5703125" style="43" customWidth="1"/>
    <col min="11733" max="11735" width="12.7109375" style="43" customWidth="1"/>
    <col min="11736" max="11741" width="0" style="43" hidden="1" customWidth="1"/>
    <col min="11742" max="11742" width="12.140625" style="43" customWidth="1"/>
    <col min="11743" max="11743" width="15.14062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40625" style="43" customWidth="1"/>
    <col min="11983" max="11983" width="0" style="43" hidden="1" customWidth="1"/>
    <col min="11984" max="11984" width="12.7109375" style="43" customWidth="1"/>
    <col min="11985" max="11985" width="13.5703125" style="43" customWidth="1"/>
    <col min="11986" max="11986" width="14" style="43" customWidth="1"/>
    <col min="11987" max="11987" width="13.85546875" style="43" customWidth="1"/>
    <col min="11988" max="11988" width="12.5703125" style="43" customWidth="1"/>
    <col min="11989" max="11991" width="12.7109375" style="43" customWidth="1"/>
    <col min="11992" max="11997" width="0" style="43" hidden="1" customWidth="1"/>
    <col min="11998" max="11998" width="12.140625" style="43" customWidth="1"/>
    <col min="11999" max="11999" width="15.14062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40625" style="43" customWidth="1"/>
    <col min="12239" max="12239" width="0" style="43" hidden="1" customWidth="1"/>
    <col min="12240" max="12240" width="12.7109375" style="43" customWidth="1"/>
    <col min="12241" max="12241" width="13.5703125" style="43" customWidth="1"/>
    <col min="12242" max="12242" width="14" style="43" customWidth="1"/>
    <col min="12243" max="12243" width="13.85546875" style="43" customWidth="1"/>
    <col min="12244" max="12244" width="12.5703125" style="43" customWidth="1"/>
    <col min="12245" max="12247" width="12.7109375" style="43" customWidth="1"/>
    <col min="12248" max="12253" width="0" style="43" hidden="1" customWidth="1"/>
    <col min="12254" max="12254" width="12.140625" style="43" customWidth="1"/>
    <col min="12255" max="12255" width="15.14062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40625" style="43" customWidth="1"/>
    <col min="12495" max="12495" width="0" style="43" hidden="1" customWidth="1"/>
    <col min="12496" max="12496" width="12.7109375" style="43" customWidth="1"/>
    <col min="12497" max="12497" width="13.5703125" style="43" customWidth="1"/>
    <col min="12498" max="12498" width="14" style="43" customWidth="1"/>
    <col min="12499" max="12499" width="13.85546875" style="43" customWidth="1"/>
    <col min="12500" max="12500" width="12.5703125" style="43" customWidth="1"/>
    <col min="12501" max="12503" width="12.7109375" style="43" customWidth="1"/>
    <col min="12504" max="12509" width="0" style="43" hidden="1" customWidth="1"/>
    <col min="12510" max="12510" width="12.140625" style="43" customWidth="1"/>
    <col min="12511" max="12511" width="15.14062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40625" style="43" customWidth="1"/>
    <col min="12751" max="12751" width="0" style="43" hidden="1" customWidth="1"/>
    <col min="12752" max="12752" width="12.7109375" style="43" customWidth="1"/>
    <col min="12753" max="12753" width="13.5703125" style="43" customWidth="1"/>
    <col min="12754" max="12754" width="14" style="43" customWidth="1"/>
    <col min="12755" max="12755" width="13.85546875" style="43" customWidth="1"/>
    <col min="12756" max="12756" width="12.5703125" style="43" customWidth="1"/>
    <col min="12757" max="12759" width="12.7109375" style="43" customWidth="1"/>
    <col min="12760" max="12765" width="0" style="43" hidden="1" customWidth="1"/>
    <col min="12766" max="12766" width="12.140625" style="43" customWidth="1"/>
    <col min="12767" max="12767" width="15.14062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40625" style="43" customWidth="1"/>
    <col min="13007" max="13007" width="0" style="43" hidden="1" customWidth="1"/>
    <col min="13008" max="13008" width="12.7109375" style="43" customWidth="1"/>
    <col min="13009" max="13009" width="13.5703125" style="43" customWidth="1"/>
    <col min="13010" max="13010" width="14" style="43" customWidth="1"/>
    <col min="13011" max="13011" width="13.85546875" style="43" customWidth="1"/>
    <col min="13012" max="13012" width="12.5703125" style="43" customWidth="1"/>
    <col min="13013" max="13015" width="12.7109375" style="43" customWidth="1"/>
    <col min="13016" max="13021" width="0" style="43" hidden="1" customWidth="1"/>
    <col min="13022" max="13022" width="12.140625" style="43" customWidth="1"/>
    <col min="13023" max="13023" width="15.14062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40625" style="43" customWidth="1"/>
    <col min="13263" max="13263" width="0" style="43" hidden="1" customWidth="1"/>
    <col min="13264" max="13264" width="12.7109375" style="43" customWidth="1"/>
    <col min="13265" max="13265" width="13.5703125" style="43" customWidth="1"/>
    <col min="13266" max="13266" width="14" style="43" customWidth="1"/>
    <col min="13267" max="13267" width="13.85546875" style="43" customWidth="1"/>
    <col min="13268" max="13268" width="12.5703125" style="43" customWidth="1"/>
    <col min="13269" max="13271" width="12.7109375" style="43" customWidth="1"/>
    <col min="13272" max="13277" width="0" style="43" hidden="1" customWidth="1"/>
    <col min="13278" max="13278" width="12.140625" style="43" customWidth="1"/>
    <col min="13279" max="13279" width="15.14062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40625" style="43" customWidth="1"/>
    <col min="13519" max="13519" width="0" style="43" hidden="1" customWidth="1"/>
    <col min="13520" max="13520" width="12.7109375" style="43" customWidth="1"/>
    <col min="13521" max="13521" width="13.5703125" style="43" customWidth="1"/>
    <col min="13522" max="13522" width="14" style="43" customWidth="1"/>
    <col min="13523" max="13523" width="13.85546875" style="43" customWidth="1"/>
    <col min="13524" max="13524" width="12.5703125" style="43" customWidth="1"/>
    <col min="13525" max="13527" width="12.7109375" style="43" customWidth="1"/>
    <col min="13528" max="13533" width="0" style="43" hidden="1" customWidth="1"/>
    <col min="13534" max="13534" width="12.140625" style="43" customWidth="1"/>
    <col min="13535" max="13535" width="15.14062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40625" style="43" customWidth="1"/>
    <col min="13775" max="13775" width="0" style="43" hidden="1" customWidth="1"/>
    <col min="13776" max="13776" width="12.7109375" style="43" customWidth="1"/>
    <col min="13777" max="13777" width="13.5703125" style="43" customWidth="1"/>
    <col min="13778" max="13778" width="14" style="43" customWidth="1"/>
    <col min="13779" max="13779" width="13.85546875" style="43" customWidth="1"/>
    <col min="13780" max="13780" width="12.5703125" style="43" customWidth="1"/>
    <col min="13781" max="13783" width="12.7109375" style="43" customWidth="1"/>
    <col min="13784" max="13789" width="0" style="43" hidden="1" customWidth="1"/>
    <col min="13790" max="13790" width="12.140625" style="43" customWidth="1"/>
    <col min="13791" max="13791" width="15.14062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40625" style="43" customWidth="1"/>
    <col min="14031" max="14031" width="0" style="43" hidden="1" customWidth="1"/>
    <col min="14032" max="14032" width="12.7109375" style="43" customWidth="1"/>
    <col min="14033" max="14033" width="13.5703125" style="43" customWidth="1"/>
    <col min="14034" max="14034" width="14" style="43" customWidth="1"/>
    <col min="14035" max="14035" width="13.85546875" style="43" customWidth="1"/>
    <col min="14036" max="14036" width="12.5703125" style="43" customWidth="1"/>
    <col min="14037" max="14039" width="12.7109375" style="43" customWidth="1"/>
    <col min="14040" max="14045" width="0" style="43" hidden="1" customWidth="1"/>
    <col min="14046" max="14046" width="12.140625" style="43" customWidth="1"/>
    <col min="14047" max="14047" width="15.14062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40625" style="43" customWidth="1"/>
    <col min="14287" max="14287" width="0" style="43" hidden="1" customWidth="1"/>
    <col min="14288" max="14288" width="12.7109375" style="43" customWidth="1"/>
    <col min="14289" max="14289" width="13.5703125" style="43" customWidth="1"/>
    <col min="14290" max="14290" width="14" style="43" customWidth="1"/>
    <col min="14291" max="14291" width="13.85546875" style="43" customWidth="1"/>
    <col min="14292" max="14292" width="12.5703125" style="43" customWidth="1"/>
    <col min="14293" max="14295" width="12.7109375" style="43" customWidth="1"/>
    <col min="14296" max="14301" width="0" style="43" hidden="1" customWidth="1"/>
    <col min="14302" max="14302" width="12.140625" style="43" customWidth="1"/>
    <col min="14303" max="14303" width="15.14062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40625" style="43" customWidth="1"/>
    <col min="14543" max="14543" width="0" style="43" hidden="1" customWidth="1"/>
    <col min="14544" max="14544" width="12.7109375" style="43" customWidth="1"/>
    <col min="14545" max="14545" width="13.5703125" style="43" customWidth="1"/>
    <col min="14546" max="14546" width="14" style="43" customWidth="1"/>
    <col min="14547" max="14547" width="13.85546875" style="43" customWidth="1"/>
    <col min="14548" max="14548" width="12.5703125" style="43" customWidth="1"/>
    <col min="14549" max="14551" width="12.7109375" style="43" customWidth="1"/>
    <col min="14552" max="14557" width="0" style="43" hidden="1" customWidth="1"/>
    <col min="14558" max="14558" width="12.140625" style="43" customWidth="1"/>
    <col min="14559" max="14559" width="15.14062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40625" style="43" customWidth="1"/>
    <col min="14799" max="14799" width="0" style="43" hidden="1" customWidth="1"/>
    <col min="14800" max="14800" width="12.7109375" style="43" customWidth="1"/>
    <col min="14801" max="14801" width="13.5703125" style="43" customWidth="1"/>
    <col min="14802" max="14802" width="14" style="43" customWidth="1"/>
    <col min="14803" max="14803" width="13.85546875" style="43" customWidth="1"/>
    <col min="14804" max="14804" width="12.5703125" style="43" customWidth="1"/>
    <col min="14805" max="14807" width="12.7109375" style="43" customWidth="1"/>
    <col min="14808" max="14813" width="0" style="43" hidden="1" customWidth="1"/>
    <col min="14814" max="14814" width="12.140625" style="43" customWidth="1"/>
    <col min="14815" max="14815" width="15.14062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40625" style="43" customWidth="1"/>
    <col min="15055" max="15055" width="0" style="43" hidden="1" customWidth="1"/>
    <col min="15056" max="15056" width="12.7109375" style="43" customWidth="1"/>
    <col min="15057" max="15057" width="13.5703125" style="43" customWidth="1"/>
    <col min="15058" max="15058" width="14" style="43" customWidth="1"/>
    <col min="15059" max="15059" width="13.85546875" style="43" customWidth="1"/>
    <col min="15060" max="15060" width="12.5703125" style="43" customWidth="1"/>
    <col min="15061" max="15063" width="12.7109375" style="43" customWidth="1"/>
    <col min="15064" max="15069" width="0" style="43" hidden="1" customWidth="1"/>
    <col min="15070" max="15070" width="12.140625" style="43" customWidth="1"/>
    <col min="15071" max="15071" width="15.14062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40625" style="43" customWidth="1"/>
    <col min="15311" max="15311" width="0" style="43" hidden="1" customWidth="1"/>
    <col min="15312" max="15312" width="12.7109375" style="43" customWidth="1"/>
    <col min="15313" max="15313" width="13.5703125" style="43" customWidth="1"/>
    <col min="15314" max="15314" width="14" style="43" customWidth="1"/>
    <col min="15315" max="15315" width="13.85546875" style="43" customWidth="1"/>
    <col min="15316" max="15316" width="12.5703125" style="43" customWidth="1"/>
    <col min="15317" max="15319" width="12.7109375" style="43" customWidth="1"/>
    <col min="15320" max="15325" width="0" style="43" hidden="1" customWidth="1"/>
    <col min="15326" max="15326" width="12.140625" style="43" customWidth="1"/>
    <col min="15327" max="15327" width="15.14062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40625" style="43" customWidth="1"/>
    <col min="15567" max="15567" width="0" style="43" hidden="1" customWidth="1"/>
    <col min="15568" max="15568" width="12.7109375" style="43" customWidth="1"/>
    <col min="15569" max="15569" width="13.5703125" style="43" customWidth="1"/>
    <col min="15570" max="15570" width="14" style="43" customWidth="1"/>
    <col min="15571" max="15571" width="13.85546875" style="43" customWidth="1"/>
    <col min="15572" max="15572" width="12.5703125" style="43" customWidth="1"/>
    <col min="15573" max="15575" width="12.7109375" style="43" customWidth="1"/>
    <col min="15576" max="15581" width="0" style="43" hidden="1" customWidth="1"/>
    <col min="15582" max="15582" width="12.140625" style="43" customWidth="1"/>
    <col min="15583" max="15583" width="15.140625" style="43" customWidth="1"/>
    <col min="15584" max="15610" width="8" style="43" customWidth="1"/>
    <col min="15611" max="16384" width="8" style="43"/>
  </cols>
  <sheetData>
    <row r="1" spans="1:145" s="1" customFormat="1" ht="67.150000000000006" customHeight="1" x14ac:dyDescent="0.2">
      <c r="B1" s="2"/>
      <c r="C1" s="3"/>
      <c r="D1" s="4"/>
      <c r="E1" s="3"/>
      <c r="F1" s="3"/>
      <c r="G1" s="3"/>
      <c r="H1" s="3"/>
      <c r="I1" s="5"/>
      <c r="J1" s="5"/>
      <c r="K1" s="98"/>
      <c r="L1" s="98"/>
      <c r="M1" s="98"/>
      <c r="N1" s="98"/>
      <c r="O1" s="6"/>
      <c r="P1" s="6"/>
      <c r="Q1" s="6"/>
      <c r="AK1" s="98" t="s">
        <v>38</v>
      </c>
      <c r="AL1" s="98"/>
      <c r="AM1" s="98"/>
      <c r="AN1" s="98"/>
    </row>
    <row r="2" spans="1:145" s="1" customFormat="1" ht="18.75" x14ac:dyDescent="0.3">
      <c r="A2" s="6"/>
      <c r="B2" s="102" t="s">
        <v>36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</row>
    <row r="3" spans="1:145" s="1" customFormat="1" ht="15.75" x14ac:dyDescent="0.25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55"/>
      <c r="O3" s="7"/>
      <c r="P3" s="7"/>
      <c r="Q3" s="7"/>
      <c r="AN3" s="26" t="s">
        <v>18</v>
      </c>
    </row>
    <row r="4" spans="1:145" s="1" customFormat="1" ht="27.6" customHeight="1" thickBot="1" x14ac:dyDescent="0.3">
      <c r="B4" s="99"/>
      <c r="C4" s="100" t="s">
        <v>0</v>
      </c>
      <c r="D4" s="10"/>
      <c r="E4" s="101" t="s">
        <v>22</v>
      </c>
      <c r="F4" s="101"/>
      <c r="G4" s="101"/>
      <c r="H4" s="101"/>
      <c r="I4" s="101"/>
      <c r="J4" s="101"/>
      <c r="K4" s="101"/>
      <c r="L4" s="101"/>
      <c r="M4" s="101"/>
      <c r="N4" s="101"/>
      <c r="O4" s="7"/>
      <c r="P4" s="7"/>
      <c r="Q4" s="7"/>
      <c r="U4" s="103" t="s">
        <v>23</v>
      </c>
      <c r="V4" s="103"/>
      <c r="W4" s="103"/>
      <c r="X4" s="103"/>
      <c r="Y4" s="103"/>
      <c r="Z4" s="103"/>
      <c r="AA4" s="103"/>
      <c r="AB4" s="103"/>
      <c r="AC4" s="103"/>
      <c r="AD4" s="103"/>
      <c r="AE4" s="104" t="s">
        <v>35</v>
      </c>
      <c r="AF4" s="104"/>
      <c r="AG4" s="104"/>
      <c r="AH4" s="104"/>
      <c r="AI4" s="104"/>
      <c r="AJ4" s="104"/>
      <c r="AK4" s="104"/>
      <c r="AL4" s="104"/>
      <c r="AM4" s="104"/>
      <c r="AN4" s="104"/>
    </row>
    <row r="5" spans="1:145" s="17" customFormat="1" ht="51" customHeight="1" thickBot="1" x14ac:dyDescent="0.35">
      <c r="A5" s="12"/>
      <c r="B5" s="99"/>
      <c r="C5" s="100"/>
      <c r="D5" s="105" t="s">
        <v>1</v>
      </c>
      <c r="E5" s="54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  <c r="L5" s="56" t="s">
        <v>15</v>
      </c>
      <c r="M5" s="56" t="s">
        <v>19</v>
      </c>
      <c r="N5" s="56" t="s">
        <v>17</v>
      </c>
      <c r="O5" s="53" t="s">
        <v>16</v>
      </c>
      <c r="P5" s="48" t="s">
        <v>17</v>
      </c>
      <c r="Q5" s="13" t="s">
        <v>2</v>
      </c>
      <c r="R5" s="14"/>
      <c r="S5" s="15"/>
      <c r="T5" s="12"/>
      <c r="U5" s="54" t="s">
        <v>8</v>
      </c>
      <c r="V5" s="56" t="s">
        <v>9</v>
      </c>
      <c r="W5" s="56" t="s">
        <v>10</v>
      </c>
      <c r="X5" s="56" t="s">
        <v>11</v>
      </c>
      <c r="Y5" s="56" t="s">
        <v>12</v>
      </c>
      <c r="Z5" s="56" t="s">
        <v>13</v>
      </c>
      <c r="AA5" s="56" t="s">
        <v>14</v>
      </c>
      <c r="AB5" s="56" t="s">
        <v>15</v>
      </c>
      <c r="AC5" s="56" t="s">
        <v>19</v>
      </c>
      <c r="AD5" s="56" t="s">
        <v>17</v>
      </c>
      <c r="AE5" s="80" t="s">
        <v>8</v>
      </c>
      <c r="AF5" s="81" t="s">
        <v>9</v>
      </c>
      <c r="AG5" s="81" t="s">
        <v>10</v>
      </c>
      <c r="AH5" s="81" t="s">
        <v>11</v>
      </c>
      <c r="AI5" s="81" t="s">
        <v>12</v>
      </c>
      <c r="AJ5" s="81" t="s">
        <v>13</v>
      </c>
      <c r="AK5" s="81" t="s">
        <v>14</v>
      </c>
      <c r="AL5" s="81" t="s">
        <v>15</v>
      </c>
      <c r="AM5" s="81" t="s">
        <v>19</v>
      </c>
      <c r="AN5" s="81" t="s">
        <v>17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45" s="27" customFormat="1" ht="16.5" thickBot="1" x14ac:dyDescent="0.3">
      <c r="A6" s="18"/>
      <c r="B6" s="19" t="s">
        <v>3</v>
      </c>
      <c r="C6" s="20" t="s">
        <v>4</v>
      </c>
      <c r="D6" s="106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1">
        <v>1</v>
      </c>
      <c r="P6" s="22">
        <v>16</v>
      </c>
      <c r="Q6" s="23">
        <v>17</v>
      </c>
      <c r="R6" s="24"/>
      <c r="S6" s="25"/>
      <c r="T6" s="18"/>
      <c r="U6" s="20">
        <v>1</v>
      </c>
      <c r="V6" s="20">
        <v>2</v>
      </c>
      <c r="W6" s="20">
        <v>3</v>
      </c>
      <c r="X6" s="20">
        <v>4</v>
      </c>
      <c r="Y6" s="20">
        <v>5</v>
      </c>
      <c r="Z6" s="20">
        <v>6</v>
      </c>
      <c r="AA6" s="20">
        <v>7</v>
      </c>
      <c r="AB6" s="20">
        <v>8</v>
      </c>
      <c r="AC6" s="20">
        <v>9</v>
      </c>
      <c r="AD6" s="20">
        <v>10</v>
      </c>
      <c r="AE6" s="20">
        <v>1</v>
      </c>
      <c r="AF6" s="20">
        <v>2</v>
      </c>
      <c r="AG6" s="20">
        <v>3</v>
      </c>
      <c r="AH6" s="20">
        <v>4</v>
      </c>
      <c r="AI6" s="20">
        <v>5</v>
      </c>
      <c r="AJ6" s="20">
        <v>6</v>
      </c>
      <c r="AK6" s="20">
        <v>7</v>
      </c>
      <c r="AL6" s="20">
        <v>8</v>
      </c>
      <c r="AM6" s="20">
        <v>9</v>
      </c>
      <c r="AN6" s="20">
        <v>10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1:145" s="37" customFormat="1" ht="86.25" customHeight="1" x14ac:dyDescent="0.2">
      <c r="A7" s="30"/>
      <c r="B7" s="31" t="s">
        <v>5</v>
      </c>
      <c r="C7" s="57" t="s">
        <v>31</v>
      </c>
      <c r="D7" s="32"/>
      <c r="E7" s="59">
        <f>SUM(F7:N7)</f>
        <v>6764100</v>
      </c>
      <c r="F7" s="60">
        <v>608070</v>
      </c>
      <c r="G7" s="60">
        <v>898610</v>
      </c>
      <c r="H7" s="60">
        <v>402250</v>
      </c>
      <c r="I7" s="60">
        <v>333500</v>
      </c>
      <c r="J7" s="60">
        <v>588430</v>
      </c>
      <c r="K7" s="60">
        <v>599890</v>
      </c>
      <c r="L7" s="60">
        <v>512320</v>
      </c>
      <c r="M7" s="60">
        <v>2289890</v>
      </c>
      <c r="N7" s="60">
        <v>531140</v>
      </c>
      <c r="O7" s="33"/>
      <c r="P7" s="34"/>
      <c r="Q7" s="34"/>
      <c r="R7" s="34"/>
      <c r="S7" s="34"/>
      <c r="T7" s="35"/>
      <c r="U7" s="59">
        <f>SUM(V7:AD7)</f>
        <v>-167400</v>
      </c>
      <c r="V7" s="60">
        <f t="shared" ref="V7:AD8" si="0">AF7-F7</f>
        <v>255590</v>
      </c>
      <c r="W7" s="60">
        <f t="shared" si="0"/>
        <v>-445040</v>
      </c>
      <c r="X7" s="60">
        <f t="shared" si="0"/>
        <v>-179840</v>
      </c>
      <c r="Y7" s="60">
        <f t="shared" si="0"/>
        <v>1029340</v>
      </c>
      <c r="Z7" s="60">
        <f t="shared" si="0"/>
        <v>739480</v>
      </c>
      <c r="AA7" s="60">
        <f t="shared" si="0"/>
        <v>28530</v>
      </c>
      <c r="AB7" s="60">
        <f t="shared" si="0"/>
        <v>613770</v>
      </c>
      <c r="AC7" s="60">
        <f t="shared" si="0"/>
        <v>-2289890</v>
      </c>
      <c r="AD7" s="60">
        <f t="shared" si="0"/>
        <v>80660</v>
      </c>
      <c r="AE7" s="97">
        <f t="shared" ref="AE7:AE12" si="1">SUM(AF7:AN7)</f>
        <v>6596700</v>
      </c>
      <c r="AF7" s="91">
        <v>863660</v>
      </c>
      <c r="AG7" s="91">
        <v>453570</v>
      </c>
      <c r="AH7" s="91">
        <v>222410</v>
      </c>
      <c r="AI7" s="91">
        <v>1362840</v>
      </c>
      <c r="AJ7" s="91">
        <f>1337710-9800</f>
        <v>1327910</v>
      </c>
      <c r="AK7" s="91">
        <v>628420</v>
      </c>
      <c r="AL7" s="91">
        <v>1126090</v>
      </c>
      <c r="AM7" s="91">
        <v>0</v>
      </c>
      <c r="AN7" s="91">
        <v>611800</v>
      </c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</row>
    <row r="8" spans="1:145" s="37" customFormat="1" ht="91.9" customHeight="1" x14ac:dyDescent="0.2">
      <c r="A8" s="30"/>
      <c r="B8" s="39" t="s">
        <v>6</v>
      </c>
      <c r="C8" s="57" t="s">
        <v>30</v>
      </c>
      <c r="D8" s="96"/>
      <c r="E8" s="59">
        <f>SUM(F8:N8)</f>
        <v>17093700</v>
      </c>
      <c r="F8" s="60">
        <v>2247500</v>
      </c>
      <c r="G8" s="60">
        <v>2164000</v>
      </c>
      <c r="H8" s="60">
        <v>1955500</v>
      </c>
      <c r="I8" s="60">
        <v>1767000</v>
      </c>
      <c r="J8" s="60">
        <f>2728500-650000</f>
        <v>2078500</v>
      </c>
      <c r="K8" s="60">
        <v>2492500</v>
      </c>
      <c r="L8" s="60">
        <v>1158000</v>
      </c>
      <c r="M8" s="60">
        <v>1229200</v>
      </c>
      <c r="N8" s="60">
        <v>2001500</v>
      </c>
      <c r="O8" s="40"/>
      <c r="P8" s="41"/>
      <c r="Q8" s="41"/>
      <c r="R8" s="38"/>
      <c r="S8" s="38"/>
      <c r="T8" s="42"/>
      <c r="U8" s="59">
        <f>SUM(V8:AD8)</f>
        <v>3000000</v>
      </c>
      <c r="V8" s="60">
        <f t="shared" si="0"/>
        <v>136000</v>
      </c>
      <c r="W8" s="60">
        <f t="shared" si="0"/>
        <v>672600</v>
      </c>
      <c r="X8" s="60">
        <f t="shared" si="0"/>
        <v>336800</v>
      </c>
      <c r="Y8" s="60">
        <f t="shared" si="0"/>
        <v>-916800</v>
      </c>
      <c r="Z8" s="60">
        <f t="shared" si="0"/>
        <v>-673700</v>
      </c>
      <c r="AA8" s="60">
        <f t="shared" si="0"/>
        <v>553900</v>
      </c>
      <c r="AB8" s="60">
        <f t="shared" si="0"/>
        <v>-182500</v>
      </c>
      <c r="AC8" s="60">
        <f t="shared" si="0"/>
        <v>2984600</v>
      </c>
      <c r="AD8" s="60">
        <f t="shared" si="0"/>
        <v>89100</v>
      </c>
      <c r="AE8" s="97">
        <f t="shared" si="1"/>
        <v>20093700</v>
      </c>
      <c r="AF8" s="91">
        <v>2383500</v>
      </c>
      <c r="AG8" s="91">
        <v>2836600</v>
      </c>
      <c r="AH8" s="91">
        <v>2292300</v>
      </c>
      <c r="AI8" s="91">
        <v>850200</v>
      </c>
      <c r="AJ8" s="91">
        <v>1404800</v>
      </c>
      <c r="AK8" s="91">
        <v>3046400</v>
      </c>
      <c r="AL8" s="91">
        <v>975500</v>
      </c>
      <c r="AM8" s="91">
        <v>4213800</v>
      </c>
      <c r="AN8" s="91">
        <v>2090600</v>
      </c>
      <c r="AO8" s="36"/>
      <c r="AP8" s="36"/>
      <c r="AQ8" s="36"/>
      <c r="AR8" s="36"/>
      <c r="AS8" s="36"/>
      <c r="AT8" s="36"/>
      <c r="AU8" s="70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54" customHeight="1" x14ac:dyDescent="0.2">
      <c r="A9" s="30"/>
      <c r="B9" s="61" t="s">
        <v>7</v>
      </c>
      <c r="C9" s="62" t="s">
        <v>21</v>
      </c>
      <c r="D9" s="63"/>
      <c r="E9" s="64">
        <f>SUM(F9:N9)</f>
        <v>0</v>
      </c>
      <c r="F9" s="65"/>
      <c r="G9" s="65"/>
      <c r="H9" s="65"/>
      <c r="I9" s="65"/>
      <c r="J9" s="65"/>
      <c r="K9" s="65"/>
      <c r="L9" s="65"/>
      <c r="M9" s="65"/>
      <c r="N9" s="65"/>
      <c r="O9" s="66"/>
      <c r="P9" s="67"/>
      <c r="Q9" s="67"/>
      <c r="R9" s="67"/>
      <c r="S9" s="67"/>
      <c r="T9" s="68"/>
      <c r="U9" s="64">
        <f>SUM(V9:AD9)</f>
        <v>0</v>
      </c>
      <c r="V9" s="65"/>
      <c r="W9" s="65"/>
      <c r="X9" s="65"/>
      <c r="Y9" s="65"/>
      <c r="Z9" s="65"/>
      <c r="AA9" s="65"/>
      <c r="AB9" s="65"/>
      <c r="AC9" s="65"/>
      <c r="AD9" s="65"/>
      <c r="AE9" s="92">
        <f t="shared" si="1"/>
        <v>0</v>
      </c>
      <c r="AF9" s="93">
        <f>SUM(AF10:AF18)</f>
        <v>0</v>
      </c>
      <c r="AG9" s="93">
        <f t="shared" ref="AG9:AN9" si="2">SUM(AG10:AG18)</f>
        <v>0</v>
      </c>
      <c r="AH9" s="93">
        <f t="shared" si="2"/>
        <v>0</v>
      </c>
      <c r="AI9" s="93">
        <f t="shared" si="2"/>
        <v>0</v>
      </c>
      <c r="AJ9" s="93">
        <f t="shared" si="2"/>
        <v>0</v>
      </c>
      <c r="AK9" s="93">
        <f t="shared" si="2"/>
        <v>0</v>
      </c>
      <c r="AL9" s="93">
        <f t="shared" si="2"/>
        <v>0</v>
      </c>
      <c r="AM9" s="93">
        <f t="shared" si="2"/>
        <v>0</v>
      </c>
      <c r="AN9" s="93">
        <f t="shared" si="2"/>
        <v>0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79" customFormat="1" ht="55.5" hidden="1" customHeight="1" x14ac:dyDescent="0.2">
      <c r="A10" s="71"/>
      <c r="B10" s="72" t="s">
        <v>25</v>
      </c>
      <c r="C10" s="69" t="s">
        <v>24</v>
      </c>
      <c r="D10" s="73"/>
      <c r="E10" s="74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77"/>
      <c r="Q10" s="77"/>
      <c r="R10" s="77"/>
      <c r="S10" s="77"/>
      <c r="T10" s="78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90">
        <f t="shared" si="1"/>
        <v>0</v>
      </c>
      <c r="AF10" s="91"/>
      <c r="AG10" s="94"/>
      <c r="AH10" s="94"/>
      <c r="AI10" s="94"/>
      <c r="AJ10" s="94"/>
      <c r="AK10" s="94"/>
      <c r="AL10" s="94"/>
      <c r="AM10" s="94"/>
      <c r="AN10" s="94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</row>
    <row r="11" spans="1:145" s="79" customFormat="1" ht="51" hidden="1" customHeight="1" x14ac:dyDescent="0.2">
      <c r="A11" s="71"/>
      <c r="B11" s="72" t="s">
        <v>27</v>
      </c>
      <c r="C11" s="82" t="s">
        <v>29</v>
      </c>
      <c r="D11" s="73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77"/>
      <c r="Q11" s="77"/>
      <c r="R11" s="77"/>
      <c r="S11" s="77"/>
      <c r="T11" s="78"/>
      <c r="U11" s="74"/>
      <c r="V11" s="75"/>
      <c r="W11" s="75"/>
      <c r="X11" s="75"/>
      <c r="Y11" s="75"/>
      <c r="Z11" s="75"/>
      <c r="AA11" s="75"/>
      <c r="AB11" s="75"/>
      <c r="AC11" s="75"/>
      <c r="AD11" s="75"/>
      <c r="AE11" s="90">
        <f>SUM(AF11:AN11)</f>
        <v>0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</row>
    <row r="12" spans="1:145" s="79" customFormat="1" ht="36.75" hidden="1" customHeight="1" x14ac:dyDescent="0.2">
      <c r="A12" s="71"/>
      <c r="B12" s="72" t="s">
        <v>28</v>
      </c>
      <c r="C12" s="82" t="s">
        <v>32</v>
      </c>
      <c r="D12" s="73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77"/>
      <c r="Q12" s="77"/>
      <c r="R12" s="77"/>
      <c r="S12" s="77"/>
      <c r="T12" s="78"/>
      <c r="U12" s="74"/>
      <c r="V12" s="75"/>
      <c r="W12" s="75"/>
      <c r="X12" s="75"/>
      <c r="Y12" s="75"/>
      <c r="Z12" s="75"/>
      <c r="AA12" s="75"/>
      <c r="AB12" s="75"/>
      <c r="AC12" s="75"/>
      <c r="AD12" s="75"/>
      <c r="AE12" s="90">
        <f t="shared" si="1"/>
        <v>0</v>
      </c>
      <c r="AF12" s="91"/>
      <c r="AG12" s="91"/>
      <c r="AH12" s="91"/>
      <c r="AI12" s="91"/>
      <c r="AJ12" s="91"/>
      <c r="AK12" s="91"/>
      <c r="AL12" s="91"/>
      <c r="AM12" s="95"/>
      <c r="AN12" s="91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</row>
    <row r="13" spans="1:145" s="79" customFormat="1" ht="47.25" hidden="1" customHeight="1" x14ac:dyDescent="0.2">
      <c r="A13" s="71"/>
      <c r="B13" s="72"/>
      <c r="C13" s="82"/>
      <c r="D13" s="73"/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7"/>
      <c r="Q13" s="77"/>
      <c r="R13" s="77"/>
      <c r="S13" s="77"/>
      <c r="T13" s="78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90"/>
      <c r="AF13" s="91"/>
      <c r="AG13" s="91"/>
      <c r="AH13" s="91"/>
      <c r="AI13" s="91"/>
      <c r="AJ13" s="91"/>
      <c r="AK13" s="91"/>
      <c r="AL13" s="91"/>
      <c r="AM13" s="91"/>
      <c r="AN13" s="91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</row>
    <row r="14" spans="1:145" s="79" customFormat="1" ht="132.75" hidden="1" customHeight="1" x14ac:dyDescent="0.2">
      <c r="A14" s="71"/>
      <c r="B14" s="72"/>
      <c r="C14" s="82"/>
      <c r="D14" s="73"/>
      <c r="E14" s="74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77"/>
      <c r="Q14" s="77"/>
      <c r="R14" s="77"/>
      <c r="S14" s="77"/>
      <c r="T14" s="78"/>
      <c r="U14" s="74"/>
      <c r="V14" s="75"/>
      <c r="W14" s="75"/>
      <c r="X14" s="75"/>
      <c r="Y14" s="75"/>
      <c r="Z14" s="75"/>
      <c r="AA14" s="75"/>
      <c r="AB14" s="75"/>
      <c r="AC14" s="75"/>
      <c r="AD14" s="75"/>
      <c r="AE14" s="90"/>
      <c r="AF14" s="91"/>
      <c r="AG14" s="91"/>
      <c r="AH14" s="91"/>
      <c r="AI14" s="91"/>
      <c r="AJ14" s="91"/>
      <c r="AK14" s="91"/>
      <c r="AL14" s="91"/>
      <c r="AM14" s="91"/>
      <c r="AN14" s="91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</row>
    <row r="15" spans="1:145" s="79" customFormat="1" ht="181.9" hidden="1" customHeight="1" x14ac:dyDescent="0.2">
      <c r="A15" s="71"/>
      <c r="B15" s="72"/>
      <c r="C15" s="89"/>
      <c r="D15" s="73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7"/>
      <c r="Q15" s="77"/>
      <c r="R15" s="77"/>
      <c r="S15" s="77"/>
      <c r="T15" s="78"/>
      <c r="U15" s="74"/>
      <c r="V15" s="75"/>
      <c r="W15" s="75"/>
      <c r="X15" s="75"/>
      <c r="Y15" s="75"/>
      <c r="Z15" s="75"/>
      <c r="AA15" s="75"/>
      <c r="AB15" s="75"/>
      <c r="AC15" s="75"/>
      <c r="AD15" s="75"/>
      <c r="AE15" s="90"/>
      <c r="AF15" s="91"/>
      <c r="AG15" s="91"/>
      <c r="AH15" s="91"/>
      <c r="AI15" s="91"/>
      <c r="AJ15" s="91"/>
      <c r="AK15" s="91"/>
      <c r="AL15" s="91"/>
      <c r="AM15" s="91"/>
      <c r="AN15" s="91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</row>
    <row r="16" spans="1:145" s="79" customFormat="1" ht="103.15" hidden="1" customHeight="1" x14ac:dyDescent="0.2">
      <c r="A16" s="71"/>
      <c r="B16" s="72"/>
      <c r="C16" s="82"/>
      <c r="D16" s="73"/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7"/>
      <c r="Q16" s="77"/>
      <c r="R16" s="77"/>
      <c r="S16" s="77"/>
      <c r="T16" s="78"/>
      <c r="U16" s="74"/>
      <c r="V16" s="75"/>
      <c r="W16" s="75"/>
      <c r="X16" s="75"/>
      <c r="Y16" s="75"/>
      <c r="Z16" s="75"/>
      <c r="AA16" s="75"/>
      <c r="AB16" s="75"/>
      <c r="AC16" s="75"/>
      <c r="AD16" s="75"/>
      <c r="AE16" s="90"/>
      <c r="AF16" s="91"/>
      <c r="AG16" s="91"/>
      <c r="AH16" s="91"/>
      <c r="AI16" s="91"/>
      <c r="AJ16" s="91"/>
      <c r="AK16" s="91"/>
      <c r="AL16" s="91"/>
      <c r="AM16" s="91"/>
      <c r="AN16" s="91"/>
      <c r="AO16" s="70"/>
      <c r="AP16" s="70"/>
      <c r="AQ16" s="88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</row>
    <row r="17" spans="1:145" s="79" customFormat="1" ht="103.15" hidden="1" customHeight="1" x14ac:dyDescent="0.2">
      <c r="A17" s="71"/>
      <c r="B17" s="72"/>
      <c r="C17" s="82"/>
      <c r="D17" s="73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77"/>
      <c r="Q17" s="77"/>
      <c r="R17" s="77"/>
      <c r="S17" s="77"/>
      <c r="T17" s="78"/>
      <c r="U17" s="74"/>
      <c r="V17" s="75"/>
      <c r="W17" s="75"/>
      <c r="X17" s="75"/>
      <c r="Y17" s="75"/>
      <c r="Z17" s="75"/>
      <c r="AA17" s="75"/>
      <c r="AB17" s="75"/>
      <c r="AC17" s="75"/>
      <c r="AD17" s="75"/>
      <c r="AE17" s="90"/>
      <c r="AF17" s="91"/>
      <c r="AG17" s="91"/>
      <c r="AH17" s="91"/>
      <c r="AI17" s="91"/>
      <c r="AJ17" s="91"/>
      <c r="AK17" s="91"/>
      <c r="AL17" s="91"/>
      <c r="AM17" s="91"/>
      <c r="AN17" s="91"/>
      <c r="AO17" s="70"/>
      <c r="AP17" s="70"/>
      <c r="AQ17" s="88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</row>
    <row r="18" spans="1:145" s="79" customFormat="1" ht="64.150000000000006" hidden="1" customHeight="1" x14ac:dyDescent="0.2">
      <c r="A18" s="71"/>
      <c r="B18" s="72"/>
      <c r="C18" s="82"/>
      <c r="D18" s="73"/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6"/>
      <c r="P18" s="77"/>
      <c r="Q18" s="77"/>
      <c r="R18" s="77"/>
      <c r="S18" s="77"/>
      <c r="T18" s="78"/>
      <c r="U18" s="74"/>
      <c r="V18" s="75"/>
      <c r="W18" s="75"/>
      <c r="X18" s="75"/>
      <c r="Y18" s="75"/>
      <c r="Z18" s="75"/>
      <c r="AA18" s="75"/>
      <c r="AB18" s="75"/>
      <c r="AC18" s="75"/>
      <c r="AD18" s="75"/>
      <c r="AE18" s="90"/>
      <c r="AF18" s="91"/>
      <c r="AG18" s="91"/>
      <c r="AH18" s="91"/>
      <c r="AI18" s="91"/>
      <c r="AJ18" s="91"/>
      <c r="AK18" s="91"/>
      <c r="AL18" s="91"/>
      <c r="AM18" s="91"/>
      <c r="AN18" s="91"/>
      <c r="AO18" s="70"/>
      <c r="AP18" s="70"/>
      <c r="AQ18" s="88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</row>
    <row r="19" spans="1:145" s="29" customFormat="1" ht="46.5" customHeight="1" x14ac:dyDescent="0.3">
      <c r="A19" s="28"/>
      <c r="B19" s="49"/>
      <c r="C19" s="50" t="s">
        <v>20</v>
      </c>
      <c r="D19" s="51"/>
      <c r="E19" s="59" t="e">
        <f>SUM(F19:N19)</f>
        <v>#REF!</v>
      </c>
      <c r="F19" s="52" t="e">
        <f>F7+F8+#REF!+F9</f>
        <v>#REF!</v>
      </c>
      <c r="G19" s="52" t="e">
        <f>G7+G8+#REF!+G9</f>
        <v>#REF!</v>
      </c>
      <c r="H19" s="52" t="e">
        <f>H7+H8+#REF!+H9</f>
        <v>#REF!</v>
      </c>
      <c r="I19" s="52" t="e">
        <f>I7+I8+#REF!+I9</f>
        <v>#REF!</v>
      </c>
      <c r="J19" s="52" t="e">
        <f>J7+J8+#REF!+J9</f>
        <v>#REF!</v>
      </c>
      <c r="K19" s="52" t="e">
        <f>K7+K8+#REF!+K9</f>
        <v>#REF!</v>
      </c>
      <c r="L19" s="52" t="e">
        <f>L7+L8+#REF!+L9</f>
        <v>#REF!</v>
      </c>
      <c r="M19" s="52" t="e">
        <f>M7+M8+#REF!+M9</f>
        <v>#REF!</v>
      </c>
      <c r="N19" s="52" t="e">
        <f>N7+N8+#REF!+N9</f>
        <v>#REF!</v>
      </c>
      <c r="O19" s="52" t="e">
        <f>O7+O8+#REF!</f>
        <v>#REF!</v>
      </c>
      <c r="P19" s="52" t="e">
        <f>P7+P8+#REF!</f>
        <v>#REF!</v>
      </c>
      <c r="Q19" s="52" t="e">
        <f>Q7+Q8+#REF!</f>
        <v>#REF!</v>
      </c>
      <c r="R19" s="52" t="e">
        <f>R7+R8+#REF!</f>
        <v>#REF!</v>
      </c>
      <c r="S19" s="52" t="e">
        <f>S7+S8+#REF!</f>
        <v>#REF!</v>
      </c>
      <c r="T19" s="52" t="e">
        <f>T7+T8+#REF!</f>
        <v>#REF!</v>
      </c>
      <c r="U19" s="59" t="e">
        <f>SUM(V19:AD19)</f>
        <v>#REF!</v>
      </c>
      <c r="V19" s="52" t="e">
        <f>V7+V8+#REF!+V9</f>
        <v>#REF!</v>
      </c>
      <c r="W19" s="52" t="e">
        <f>W7+W8+#REF!+W9</f>
        <v>#REF!</v>
      </c>
      <c r="X19" s="52" t="e">
        <f>X7+X8+#REF!+X9</f>
        <v>#REF!</v>
      </c>
      <c r="Y19" s="52" t="e">
        <f>Y7+Y8+#REF!+Y9</f>
        <v>#REF!</v>
      </c>
      <c r="Z19" s="52" t="e">
        <f>Z7+Z8+#REF!+Z9</f>
        <v>#REF!</v>
      </c>
      <c r="AA19" s="52" t="e">
        <f>AA7+AA8+#REF!+AA9</f>
        <v>#REF!</v>
      </c>
      <c r="AB19" s="52" t="e">
        <f>AB7+AB8+#REF!+AB9</f>
        <v>#REF!</v>
      </c>
      <c r="AC19" s="52" t="e">
        <f>AC7+AC8+#REF!+AC9</f>
        <v>#REF!</v>
      </c>
      <c r="AD19" s="52" t="e">
        <f>AD7+AD8+#REF!+AD9</f>
        <v>#REF!</v>
      </c>
      <c r="AE19" s="52">
        <f>SUM(AF19:AN19)</f>
        <v>26690400</v>
      </c>
      <c r="AF19" s="52">
        <f>AF7+AF8+AF9</f>
        <v>3247160</v>
      </c>
      <c r="AG19" s="52">
        <f t="shared" ref="AG19:AN19" si="3">AG7+AG8+AG9</f>
        <v>3290170</v>
      </c>
      <c r="AH19" s="52">
        <f t="shared" si="3"/>
        <v>2514710</v>
      </c>
      <c r="AI19" s="52">
        <f t="shared" si="3"/>
        <v>2213040</v>
      </c>
      <c r="AJ19" s="52">
        <f t="shared" si="3"/>
        <v>2732710</v>
      </c>
      <c r="AK19" s="52">
        <f t="shared" si="3"/>
        <v>3674820</v>
      </c>
      <c r="AL19" s="52">
        <f>AL7+AL8+AL9</f>
        <v>2101590</v>
      </c>
      <c r="AM19" s="52">
        <f t="shared" si="3"/>
        <v>4213800</v>
      </c>
      <c r="AN19" s="52">
        <f t="shared" si="3"/>
        <v>2702400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ht="34.15" hidden="1" customHeight="1" x14ac:dyDescent="0.25">
      <c r="B20" s="83"/>
      <c r="C20" s="26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>
        <v>16.2</v>
      </c>
      <c r="AG20" s="26">
        <v>23.1</v>
      </c>
      <c r="AH20" s="26">
        <v>10.199999999999999</v>
      </c>
      <c r="AI20" s="26">
        <v>11.2</v>
      </c>
      <c r="AJ20" s="26">
        <v>17.600000000000001</v>
      </c>
      <c r="AK20" s="26">
        <v>18.55</v>
      </c>
      <c r="AL20" s="26">
        <v>11</v>
      </c>
      <c r="AM20" s="26">
        <v>17.5</v>
      </c>
      <c r="AN20" s="26">
        <v>8.8000000000000007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37.15" hidden="1" customHeight="1" x14ac:dyDescent="0.25">
      <c r="B21" s="83"/>
      <c r="C21" s="26"/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f>1190*1.302</f>
        <v>1549.38</v>
      </c>
      <c r="AF21" s="87">
        <f>AE21*AF20*12-AF23</f>
        <v>273310.63199999998</v>
      </c>
      <c r="AG21" s="87">
        <f>AE21*AG20*12-AG23</f>
        <v>387654.87600000005</v>
      </c>
      <c r="AH21" s="87">
        <f>AH20*AE21*12-AH23</f>
        <v>175699.69199999998</v>
      </c>
      <c r="AI21" s="87">
        <f>AE21*AI20*12-AI23</f>
        <v>180347.83200000002</v>
      </c>
      <c r="AJ21" s="87">
        <f>AE21*AJ20*12-AJ23</f>
        <v>299340.21600000001</v>
      </c>
      <c r="AK21" s="87">
        <f>AE21*12*AK20-AK23</f>
        <v>298410.58799999999</v>
      </c>
      <c r="AL21" s="87">
        <f>AE21*AL20*12-AL23</f>
        <v>190573.74</v>
      </c>
      <c r="AM21" s="87">
        <f>AE21*AM20*12-AM23</f>
        <v>283536.54000000004</v>
      </c>
      <c r="AN21" s="87">
        <f>AE21*AN20*12-AN23</f>
        <v>158966.38800000001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15.75" hidden="1" x14ac:dyDescent="0.25">
      <c r="B22" s="83"/>
      <c r="C22" s="26" t="s">
        <v>26</v>
      </c>
      <c r="D22" s="86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>
        <v>6</v>
      </c>
      <c r="AG22" s="26">
        <v>9</v>
      </c>
      <c r="AH22" s="26">
        <v>3</v>
      </c>
      <c r="AI22" s="26">
        <v>6</v>
      </c>
      <c r="AJ22" s="26">
        <v>6</v>
      </c>
      <c r="AK22" s="26">
        <v>10</v>
      </c>
      <c r="AL22" s="26">
        <v>3</v>
      </c>
      <c r="AM22" s="26">
        <v>9</v>
      </c>
      <c r="AN22" s="26">
        <v>1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40.15" hidden="1" customHeight="1" x14ac:dyDescent="0.25">
      <c r="B23" s="83"/>
      <c r="C23" s="26"/>
      <c r="D23" s="86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>
        <f>AE21*AF22*3</f>
        <v>27888.840000000004</v>
      </c>
      <c r="AG23" s="26">
        <f>AE21*AG22*3</f>
        <v>41833.260000000009</v>
      </c>
      <c r="AH23" s="26">
        <f>AE21*AH22*3</f>
        <v>13944.420000000002</v>
      </c>
      <c r="AI23" s="26">
        <f>AE21*AI22*3</f>
        <v>27888.840000000004</v>
      </c>
      <c r="AJ23" s="26">
        <f>AE21*AJ22*3</f>
        <v>27888.840000000004</v>
      </c>
      <c r="AK23" s="26">
        <f>AE21*AK22*3</f>
        <v>46481.4</v>
      </c>
      <c r="AL23" s="26">
        <f>AE21*AL22*3</f>
        <v>13944.420000000002</v>
      </c>
      <c r="AM23" s="26">
        <f>AE21*AM22*3</f>
        <v>41833.260000000009</v>
      </c>
      <c r="AN23" s="26">
        <f>AE21*AN22*3</f>
        <v>4648.1400000000003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idden="1" x14ac:dyDescent="0.2">
      <c r="B24" s="58"/>
      <c r="C24" s="3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15.75" hidden="1" x14ac:dyDescent="0.2">
      <c r="B25" s="58"/>
      <c r="C25" s="3"/>
      <c r="AE25" s="74">
        <f t="shared" ref="AE25" si="4">SUM(AF25:AN25)</f>
        <v>2247800</v>
      </c>
      <c r="AF25" s="1">
        <v>273300</v>
      </c>
      <c r="AG25" s="1">
        <v>387650</v>
      </c>
      <c r="AH25" s="1">
        <v>175700</v>
      </c>
      <c r="AI25" s="1">
        <v>180340</v>
      </c>
      <c r="AJ25" s="1">
        <v>299340</v>
      </c>
      <c r="AK25" s="1">
        <v>298410</v>
      </c>
      <c r="AL25" s="1">
        <v>190570</v>
      </c>
      <c r="AM25" s="1">
        <v>283530</v>
      </c>
      <c r="AN25" s="1">
        <v>158960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idden="1" x14ac:dyDescent="0.2">
      <c r="B26" s="58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x14ac:dyDescent="0.2">
      <c r="B27" s="58"/>
      <c r="C27" s="3"/>
    </row>
    <row r="28" spans="1:145" x14ac:dyDescent="0.2">
      <c r="B28" s="58"/>
      <c r="C28" s="3"/>
    </row>
    <row r="29" spans="1:145" x14ac:dyDescent="0.2">
      <c r="B29" s="58"/>
      <c r="C29" s="3"/>
    </row>
    <row r="30" spans="1:145" x14ac:dyDescent="0.2">
      <c r="B30" s="58"/>
      <c r="C30" s="3"/>
    </row>
    <row r="31" spans="1:145" x14ac:dyDescent="0.2">
      <c r="B31" s="58"/>
      <c r="C31" s="3"/>
    </row>
    <row r="32" spans="1:145" x14ac:dyDescent="0.2">
      <c r="B32" s="58"/>
      <c r="C32" s="3"/>
    </row>
    <row r="33" spans="2:48" x14ac:dyDescent="0.2">
      <c r="B33" s="58"/>
      <c r="C33" s="3"/>
    </row>
    <row r="34" spans="2:48" x14ac:dyDescent="0.2">
      <c r="B34" s="58"/>
      <c r="C34" s="3"/>
    </row>
    <row r="35" spans="2:48" x14ac:dyDescent="0.2">
      <c r="B35" s="58"/>
      <c r="C35" s="3"/>
    </row>
    <row r="36" spans="2:48" x14ac:dyDescent="0.2">
      <c r="B36" s="58"/>
      <c r="C36" s="3"/>
    </row>
    <row r="37" spans="2:48" x14ac:dyDescent="0.2">
      <c r="B37" s="58"/>
      <c r="C37" s="3"/>
    </row>
    <row r="38" spans="2:48" x14ac:dyDescent="0.2">
      <c r="B38" s="58"/>
      <c r="C38" s="3"/>
    </row>
    <row r="39" spans="2:48" x14ac:dyDescent="0.2">
      <c r="B39" s="58"/>
      <c r="C39" s="3"/>
    </row>
    <row r="40" spans="2:48" x14ac:dyDescent="0.2">
      <c r="B40" s="58"/>
      <c r="C40" s="3"/>
    </row>
    <row r="41" spans="2:48" x14ac:dyDescent="0.2">
      <c r="B41" s="58"/>
      <c r="C41" s="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2:48" x14ac:dyDescent="0.2">
      <c r="B42" s="58"/>
      <c r="C42" s="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2:48" x14ac:dyDescent="0.2">
      <c r="B43" s="58"/>
      <c r="C43" s="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 x14ac:dyDescent="0.2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 x14ac:dyDescent="0.2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 x14ac:dyDescent="0.2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 x14ac:dyDescent="0.2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 x14ac:dyDescent="0.2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 x14ac:dyDescent="0.2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 x14ac:dyDescent="0.2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 x14ac:dyDescent="0.2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 x14ac:dyDescent="0.2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</sheetData>
  <mergeCells count="9">
    <mergeCell ref="K1:N1"/>
    <mergeCell ref="AK1:AN1"/>
    <mergeCell ref="B2:AM2"/>
    <mergeCell ref="B4:B5"/>
    <mergeCell ref="C4:C5"/>
    <mergeCell ref="E4:N4"/>
    <mergeCell ref="U4:AD4"/>
    <mergeCell ref="AE4:AN4"/>
    <mergeCell ref="D5:D6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</vt:lpstr>
      <vt:lpstr>2023</vt:lpstr>
      <vt:lpstr>Лист1</vt:lpstr>
      <vt:lpstr>'2022'!Область_печати</vt:lpstr>
      <vt:lpstr>'2023'!Область_печати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2021-09-17T03:20:17Z</dcterms:modified>
</cp:coreProperties>
</file>