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0" yWindow="4200" windowWidth="21600" windowHeight="11400" tabRatio="230"/>
  </bookViews>
  <sheets>
    <sheet name="2022г" sheetId="2" r:id="rId1"/>
    <sheet name="2023-2024гг" sheetId="3" r:id="rId2"/>
  </sheets>
  <definedNames>
    <definedName name="_xlnm.Print_Area" localSheetId="0">'2022г'!$A$1:$F$30</definedName>
    <definedName name="_xlnm.Print_Area" localSheetId="1">'2023-2024гг'!$A$2:$H$28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D28" i="2" l="1"/>
  <c r="D25" i="2"/>
  <c r="D21" i="2"/>
  <c r="F28" i="3" l="1"/>
  <c r="G30" i="3" l="1"/>
  <c r="D30" i="3"/>
  <c r="D29" i="2" l="1"/>
  <c r="H28" i="3" l="1"/>
  <c r="H32" i="3" s="1"/>
  <c r="E28" i="3" l="1"/>
  <c r="E32" i="3" s="1"/>
  <c r="C28" i="3" l="1"/>
  <c r="F32" i="3" l="1"/>
  <c r="G32" i="3" s="1"/>
  <c r="C32" i="3"/>
  <c r="D32" i="3" s="1"/>
  <c r="G26" i="3"/>
  <c r="D26" i="3" l="1"/>
  <c r="F29" i="2"/>
  <c r="F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<sst xmlns="http://schemas.openxmlformats.org/spreadsheetml/2006/main" count="100" uniqueCount="61">
  <si>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</si>
  <si>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</si>
  <si>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</si>
  <si>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</si>
  <si>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</si>
  <si>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</si>
  <si>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</si>
  <si>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</si>
  <si>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</si>
  <si>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</si>
  <si>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</si>
  <si>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</si>
  <si>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</si>
  <si>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</si>
  <si>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</si>
  <si>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</si>
  <si>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</si>
  <si>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</si>
  <si>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</si>
  <si>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</si>
  <si>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</si>
  <si>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</si>
  <si>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</si>
  <si>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</si>
  <si>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</si>
  <si>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</si>
  <si>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</si>
  <si>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</si>
  <si>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</si>
  <si>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</si>
  <si>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</si>
  <si>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</si>
  <si>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</si>
  <si>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</si>
  <si>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</si>
  <si>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</si>
  <si>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</si>
  <si>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</si>
  <si>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</si>
  <si>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</si>
  <si>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</si>
  <si>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</si>
  <si>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</si>
  <si>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</si>
  <si>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</si>
  <si>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</si>
  <si>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>2023г</t>
  </si>
  <si>
    <t>Изменения на 2023 год (+;-)</t>
  </si>
  <si>
    <t>Итого с учетом изменений на  2023 год</t>
  </si>
  <si>
    <t>Приложение</t>
  </si>
  <si>
    <t xml:space="preserve"> на 2022 год и плановый период 2023 и 2024 годов"</t>
  </si>
  <si>
    <t xml:space="preserve"> образования "Усть-Коксинский район" на 2022 год
</t>
  </si>
  <si>
    <t xml:space="preserve"> и плановый период 2023 и 2024 годов"
</t>
  </si>
  <si>
    <t xml:space="preserve"> Распределение бюджетных ассигнований местного бюджета  на реализацию муниципальных программ  на 2023-2024 годы</t>
  </si>
  <si>
    <t>2024г</t>
  </si>
  <si>
    <t>Изменения на 2024 год (+;-)</t>
  </si>
  <si>
    <t>Итого с учетом изменений на  2024 год</t>
  </si>
  <si>
    <t xml:space="preserve">Приложение </t>
  </si>
  <si>
    <t xml:space="preserve"> Распределение бюджетных ассигнований местного бюджета  на реализацию муниципальных программ  на 2022  год</t>
  </si>
  <si>
    <t>Приложение 8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</si>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</sst>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BreakPreview" topLeftCell="A24" zoomScale="95" zoomScaleSheetLayoutView="95" workbookViewId="0">
      <selection activeCell="F36" sqref="F36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9.2851562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t="15.75" hidden="1" customHeight="1" x14ac:dyDescent="0.25">
      <c r="D1" s="21" t="s">
        <v>57</v>
      </c>
      <c r="E1" s="21"/>
      <c r="F1" s="21"/>
    </row>
    <row r="2" spans="2:6" ht="14.25" hidden="1" customHeight="1" x14ac:dyDescent="0.25">
      <c r="C2" s="21" t="s">
        <v>41</v>
      </c>
      <c r="D2" s="21"/>
      <c r="E2" s="21"/>
      <c r="F2" s="21"/>
    </row>
    <row r="3" spans="2:6" ht="16.5" hidden="1" customHeight="1" x14ac:dyDescent="0.25">
      <c r="C3" s="21" t="s">
        <v>33</v>
      </c>
      <c r="D3" s="21"/>
      <c r="E3" s="21"/>
      <c r="F3" s="21"/>
    </row>
    <row r="4" spans="2:6" ht="15.75" hidden="1" customHeight="1" x14ac:dyDescent="0.25">
      <c r="C4" s="21" t="s">
        <v>34</v>
      </c>
      <c r="D4" s="21"/>
      <c r="E4" s="21"/>
      <c r="F4" s="21"/>
    </row>
    <row r="5" spans="2:6" ht="14.25" hidden="1" customHeight="1" x14ac:dyDescent="0.25">
      <c r="C5" s="21" t="s">
        <v>50</v>
      </c>
      <c r="D5" s="21"/>
      <c r="E5" s="21"/>
      <c r="F5" s="21"/>
    </row>
    <row r="6" spans="2:6" x14ac:dyDescent="0.25">
      <c r="C6" s="22" t="s">
        <v>60</v>
      </c>
      <c r="D6" s="22"/>
      <c r="E6" s="22"/>
      <c r="F6" s="22"/>
    </row>
    <row r="7" spans="2:6" x14ac:dyDescent="0.25">
      <c r="B7" s="20" t="s">
        <v>10</v>
      </c>
      <c r="C7" s="20"/>
      <c r="D7" s="20"/>
      <c r="E7" s="20"/>
      <c r="F7" s="20"/>
    </row>
    <row r="8" spans="2:6" x14ac:dyDescent="0.25">
      <c r="B8" s="20" t="s">
        <v>51</v>
      </c>
      <c r="C8" s="20"/>
      <c r="D8" s="20"/>
      <c r="E8" s="20"/>
      <c r="F8" s="20"/>
    </row>
    <row r="9" spans="2:6" x14ac:dyDescent="0.25">
      <c r="B9" s="20" t="s">
        <v>52</v>
      </c>
      <c r="C9" s="20"/>
      <c r="D9" s="20"/>
      <c r="E9" s="20"/>
      <c r="F9" s="20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3" t="s">
        <v>58</v>
      </c>
      <c r="C11" s="23"/>
      <c r="D11" s="23"/>
      <c r="E11" s="23"/>
      <c r="F11" s="23"/>
    </row>
    <row r="12" spans="2:6" x14ac:dyDescent="0.25">
      <c r="B12" s="24" t="s">
        <v>8</v>
      </c>
      <c r="C12" s="24"/>
      <c r="D12" s="24"/>
      <c r="E12" s="24"/>
      <c r="F12" s="24"/>
    </row>
    <row r="13" spans="2:6" ht="47.25" x14ac:dyDescent="0.25">
      <c r="B13" s="8" t="s">
        <v>0</v>
      </c>
      <c r="C13" s="8" t="s">
        <v>1</v>
      </c>
      <c r="D13" s="8" t="s">
        <v>42</v>
      </c>
      <c r="E13" s="8" t="s">
        <v>43</v>
      </c>
      <c r="F13" s="8" t="s">
        <v>44</v>
      </c>
    </row>
    <row r="14" spans="2:6" ht="15.75" x14ac:dyDescent="0.25">
      <c r="B14" s="9" t="s">
        <v>35</v>
      </c>
      <c r="C14" s="9" t="s">
        <v>36</v>
      </c>
      <c r="D14" s="9"/>
      <c r="E14" s="9" t="s">
        <v>37</v>
      </c>
      <c r="F14" s="9" t="s">
        <v>38</v>
      </c>
    </row>
    <row r="15" spans="2:6" ht="47.25" x14ac:dyDescent="0.25">
      <c r="B15" s="9" t="s">
        <v>2</v>
      </c>
      <c r="C15" s="10" t="s">
        <v>12</v>
      </c>
      <c r="D15" s="13">
        <v>2004096</v>
      </c>
      <c r="E15" s="13">
        <f t="shared" ref="E15:E27" si="0">F15-D15</f>
        <v>1577918</v>
      </c>
      <c r="F15" s="13">
        <v>3582014</v>
      </c>
    </row>
    <row r="16" spans="2:6" ht="63" x14ac:dyDescent="0.25">
      <c r="B16" s="9" t="s">
        <v>3</v>
      </c>
      <c r="C16" s="10" t="s">
        <v>13</v>
      </c>
      <c r="D16" s="13">
        <v>0</v>
      </c>
      <c r="E16" s="13">
        <f t="shared" si="0"/>
        <v>10000</v>
      </c>
      <c r="F16" s="13">
        <v>10000</v>
      </c>
    </row>
    <row r="17" spans="2:6" ht="47.25" x14ac:dyDescent="0.25">
      <c r="B17" s="9" t="s">
        <v>4</v>
      </c>
      <c r="C17" s="10" t="s">
        <v>45</v>
      </c>
      <c r="D17" s="13">
        <v>27091397.760000002</v>
      </c>
      <c r="E17" s="13">
        <f t="shared" si="0"/>
        <v>7140192.9499999993</v>
      </c>
      <c r="F17" s="13">
        <v>34231590.710000001</v>
      </c>
    </row>
    <row r="18" spans="2:6" ht="31.5" x14ac:dyDescent="0.25">
      <c r="B18" s="9" t="s">
        <v>5</v>
      </c>
      <c r="C18" s="10" t="s">
        <v>14</v>
      </c>
      <c r="D18" s="13">
        <v>0</v>
      </c>
      <c r="E18" s="13">
        <f t="shared" si="0"/>
        <v>0</v>
      </c>
      <c r="F18" s="13">
        <v>0</v>
      </c>
    </row>
    <row r="19" spans="2:6" ht="68.25" customHeight="1" x14ac:dyDescent="0.25">
      <c r="B19" s="9" t="s">
        <v>23</v>
      </c>
      <c r="C19" s="10" t="s">
        <v>15</v>
      </c>
      <c r="D19" s="13">
        <v>0</v>
      </c>
      <c r="E19" s="13">
        <f t="shared" si="0"/>
        <v>155552</v>
      </c>
      <c r="F19" s="13">
        <v>155552</v>
      </c>
    </row>
    <row r="20" spans="2:6" ht="49.5" customHeight="1" x14ac:dyDescent="0.25">
      <c r="B20" s="9" t="s">
        <v>24</v>
      </c>
      <c r="C20" s="17" t="s">
        <v>32</v>
      </c>
      <c r="D20" s="13">
        <v>33653158</v>
      </c>
      <c r="E20" s="13">
        <f t="shared" si="0"/>
        <v>22060865.060000002</v>
      </c>
      <c r="F20" s="13">
        <f>55164092+549931.06</f>
        <v>55714023.060000002</v>
      </c>
    </row>
    <row r="21" spans="2:6" ht="31.5" x14ac:dyDescent="0.25">
      <c r="B21" s="9" t="s">
        <v>25</v>
      </c>
      <c r="C21" s="10" t="s">
        <v>17</v>
      </c>
      <c r="D21" s="13">
        <f>526087964.21+700000</f>
        <v>526787964.20999998</v>
      </c>
      <c r="E21" s="13">
        <f t="shared" si="0"/>
        <v>27247560.330000103</v>
      </c>
      <c r="F21" s="13">
        <f>554821326.6-785802.06</f>
        <v>554035524.54000008</v>
      </c>
    </row>
    <row r="22" spans="2:6" ht="31.5" x14ac:dyDescent="0.25">
      <c r="B22" s="9" t="s">
        <v>26</v>
      </c>
      <c r="C22" s="10" t="s">
        <v>18</v>
      </c>
      <c r="D22" s="13">
        <v>54554987.189999998</v>
      </c>
      <c r="E22" s="13">
        <f t="shared" si="0"/>
        <v>9560692.7300000042</v>
      </c>
      <c r="F22" s="13">
        <f>64250022.92-134343</f>
        <v>64115679.920000002</v>
      </c>
    </row>
    <row r="23" spans="2:6" ht="47.25" x14ac:dyDescent="0.25">
      <c r="B23" s="9" t="s">
        <v>27</v>
      </c>
      <c r="C23" s="10" t="s">
        <v>19</v>
      </c>
      <c r="D23" s="13">
        <v>19215589.57</v>
      </c>
      <c r="E23" s="13">
        <f t="shared" si="0"/>
        <v>3795556.4299999997</v>
      </c>
      <c r="F23" s="13">
        <f>22640932+370214</f>
        <v>23011146</v>
      </c>
    </row>
    <row r="24" spans="2:6" ht="47.25" x14ac:dyDescent="0.25">
      <c r="B24" s="9" t="s">
        <v>28</v>
      </c>
      <c r="C24" s="10" t="s">
        <v>31</v>
      </c>
      <c r="D24" s="13">
        <v>0</v>
      </c>
      <c r="E24" s="13">
        <f t="shared" si="0"/>
        <v>3758450</v>
      </c>
      <c r="F24" s="13">
        <v>3758450</v>
      </c>
    </row>
    <row r="25" spans="2:6" ht="47.25" x14ac:dyDescent="0.25">
      <c r="B25" s="9" t="s">
        <v>29</v>
      </c>
      <c r="C25" s="10" t="s">
        <v>21</v>
      </c>
      <c r="D25" s="13">
        <f>10679840-1473054</f>
        <v>9206786</v>
      </c>
      <c r="E25" s="13">
        <f t="shared" si="0"/>
        <v>1109108</v>
      </c>
      <c r="F25" s="13">
        <v>10315894</v>
      </c>
    </row>
    <row r="26" spans="2:6" ht="47.25" x14ac:dyDescent="0.25">
      <c r="B26" s="9" t="s">
        <v>30</v>
      </c>
      <c r="C26" s="10" t="s">
        <v>22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v>25758800</v>
      </c>
      <c r="E27" s="13">
        <f t="shared" si="0"/>
        <v>5540330</v>
      </c>
      <c r="F27" s="13">
        <v>31299130</v>
      </c>
    </row>
    <row r="28" spans="2:6" ht="18.75" hidden="1" customHeight="1" x14ac:dyDescent="0.25">
      <c r="B28" s="9"/>
      <c r="C28" s="10" t="s">
        <v>9</v>
      </c>
      <c r="D28" s="13">
        <f>7550000+250000</f>
        <v>7800000</v>
      </c>
      <c r="E28" s="13">
        <f t="shared" ref="E28" si="1">F28-D28</f>
        <v>-7800000</v>
      </c>
      <c r="F28" s="13">
        <v>0</v>
      </c>
    </row>
    <row r="29" spans="2:6" ht="18" customHeight="1" x14ac:dyDescent="0.25">
      <c r="B29" s="18" t="s">
        <v>7</v>
      </c>
      <c r="C29" s="19"/>
      <c r="D29" s="14">
        <f>D15+D16+D17+D18+D19+D20+D21+D22+D23+D24+D25+D26+D27+D28</f>
        <v>708372778.73000014</v>
      </c>
      <c r="E29" s="14">
        <f>E15+E16+E17+E18+E19+E20+E21+E22+E23+E24+E25+E26+E27+E28</f>
        <v>74156225.500000119</v>
      </c>
      <c r="F29" s="14">
        <f>F15+F16+F17+F18+F19+F20+F21+F22+F23+F24+F25+F26+F27+F28</f>
        <v>782529004.23000002</v>
      </c>
    </row>
    <row r="30" spans="2:6" ht="18" customHeight="1" x14ac:dyDescent="0.25">
      <c r="D30" s="5"/>
      <c r="E30" s="5"/>
      <c r="F30" s="5"/>
    </row>
    <row r="31" spans="2:6" ht="18" customHeight="1" x14ac:dyDescent="0.25"/>
    <row r="32" spans="2:6" ht="18" hidden="1" customHeight="1" x14ac:dyDescent="0.25">
      <c r="D32" s="12">
        <v>708372778.73000002</v>
      </c>
      <c r="E32" s="12"/>
      <c r="F32" s="12">
        <v>782529004.23000002</v>
      </c>
    </row>
    <row r="33" spans="4:6" ht="18" hidden="1" customHeight="1" x14ac:dyDescent="0.25">
      <c r="D33" s="12"/>
      <c r="E33" s="12"/>
      <c r="F33" s="12">
        <f>F29-F32</f>
        <v>0</v>
      </c>
    </row>
    <row r="34" spans="4:6" x14ac:dyDescent="0.25">
      <c r="D34" s="12"/>
      <c r="E34" s="12"/>
      <c r="F34" s="12"/>
    </row>
    <row r="35" spans="4:6" x14ac:dyDescent="0.25">
      <c r="D35" s="12"/>
      <c r="E35" s="12"/>
      <c r="F35" s="12"/>
    </row>
    <row r="36" spans="4:6" x14ac:dyDescent="0.25">
      <c r="D36" s="16"/>
      <c r="E36" s="16"/>
      <c r="F36" s="16"/>
    </row>
    <row r="37" spans="4:6" x14ac:dyDescent="0.25">
      <c r="D37" s="16"/>
      <c r="E37" s="16"/>
      <c r="F37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12" zoomScale="91" zoomScaleSheetLayoutView="91" workbookViewId="0">
      <selection activeCell="F24" sqref="F24"/>
    </sheetView>
  </sheetViews>
  <sheetFormatPr defaultColWidth="9.140625" defaultRowHeight="15" x14ac:dyDescent="0.25"/>
  <cols>
    <col min="1" max="1" width="5.28515625" style="2" customWidth="1"/>
    <col min="2" max="2" width="46.5703125" style="2" customWidth="1"/>
    <col min="3" max="3" width="17" style="2" hidden="1" customWidth="1"/>
    <col min="4" max="4" width="18" style="2" customWidth="1"/>
    <col min="5" max="5" width="16.85546875" style="2" customWidth="1"/>
    <col min="6" max="6" width="17.42578125" style="2" customWidth="1"/>
    <col min="7" max="7" width="17.5703125" style="2" hidden="1" customWidth="1"/>
    <col min="8" max="8" width="17.42578125" style="2" hidden="1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hidden="1" customHeight="1" x14ac:dyDescent="0.25">
      <c r="E1" s="21" t="s">
        <v>49</v>
      </c>
      <c r="F1" s="21"/>
      <c r="G1" s="21"/>
      <c r="H1" s="21"/>
    </row>
    <row r="2" spans="1:10" ht="13.5" hidden="1" customHeight="1" x14ac:dyDescent="0.25">
      <c r="D2" s="11"/>
      <c r="E2" s="21" t="s">
        <v>41</v>
      </c>
      <c r="F2" s="21"/>
      <c r="G2" s="21"/>
      <c r="H2" s="21"/>
    </row>
    <row r="3" spans="1:10" ht="13.5" hidden="1" customHeight="1" x14ac:dyDescent="0.25">
      <c r="D3" s="21" t="s">
        <v>33</v>
      </c>
      <c r="E3" s="21"/>
      <c r="F3" s="21"/>
      <c r="G3" s="21"/>
      <c r="H3" s="21"/>
    </row>
    <row r="4" spans="1:10" ht="13.5" hidden="1" customHeight="1" x14ac:dyDescent="0.25">
      <c r="D4" s="21" t="s">
        <v>34</v>
      </c>
      <c r="E4" s="21"/>
      <c r="F4" s="21"/>
      <c r="G4" s="21"/>
      <c r="H4" s="21"/>
    </row>
    <row r="5" spans="1:10" ht="13.5" hidden="1" customHeight="1" x14ac:dyDescent="0.25">
      <c r="D5" s="21" t="s">
        <v>50</v>
      </c>
      <c r="E5" s="21"/>
      <c r="F5" s="21"/>
      <c r="G5" s="21"/>
      <c r="H5" s="21"/>
    </row>
    <row r="6" spans="1:10" x14ac:dyDescent="0.25">
      <c r="B6" s="22" t="s">
        <v>59</v>
      </c>
      <c r="C6" s="22"/>
      <c r="D6" s="22"/>
      <c r="E6" s="22"/>
      <c r="F6" s="22"/>
      <c r="G6" s="22"/>
      <c r="H6" s="22"/>
    </row>
    <row r="7" spans="1:10" x14ac:dyDescent="0.25">
      <c r="A7" s="20" t="s">
        <v>11</v>
      </c>
      <c r="B7" s="20"/>
      <c r="C7" s="20"/>
      <c r="D7" s="20"/>
      <c r="E7" s="20"/>
      <c r="F7" s="20"/>
      <c r="G7" s="20"/>
      <c r="H7" s="20"/>
      <c r="I7" s="1"/>
      <c r="J7" s="1"/>
    </row>
    <row r="8" spans="1:10" x14ac:dyDescent="0.25">
      <c r="A8" s="20" t="s">
        <v>51</v>
      </c>
      <c r="B8" s="20"/>
      <c r="C8" s="20"/>
      <c r="D8" s="20"/>
      <c r="E8" s="20"/>
      <c r="F8" s="20"/>
      <c r="G8" s="20"/>
      <c r="H8" s="20"/>
      <c r="I8" s="1"/>
      <c r="J8" s="1"/>
    </row>
    <row r="9" spans="1:10" x14ac:dyDescent="0.25">
      <c r="A9" s="20" t="s">
        <v>52</v>
      </c>
      <c r="B9" s="20"/>
      <c r="C9" s="20"/>
      <c r="D9" s="20"/>
      <c r="E9" s="20"/>
      <c r="F9" s="20"/>
      <c r="G9" s="20"/>
      <c r="H9" s="20"/>
      <c r="I9" s="1"/>
      <c r="J9" s="1"/>
    </row>
    <row r="10" spans="1:10" ht="29.25" customHeight="1" x14ac:dyDescent="0.25">
      <c r="A10" s="23" t="s">
        <v>53</v>
      </c>
      <c r="B10" s="23"/>
      <c r="C10" s="23"/>
      <c r="D10" s="23"/>
      <c r="E10" s="23"/>
      <c r="F10" s="23"/>
      <c r="G10" s="23"/>
      <c r="H10" s="23"/>
    </row>
    <row r="11" spans="1:10" x14ac:dyDescent="0.25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0" ht="39" customHeight="1" x14ac:dyDescent="0.25">
      <c r="A12" s="3" t="s">
        <v>0</v>
      </c>
      <c r="B12" s="3" t="s">
        <v>1</v>
      </c>
      <c r="C12" s="3" t="s">
        <v>46</v>
      </c>
      <c r="D12" s="3" t="s">
        <v>47</v>
      </c>
      <c r="E12" s="3" t="s">
        <v>48</v>
      </c>
      <c r="F12" s="3" t="s">
        <v>54</v>
      </c>
      <c r="G12" s="3" t="s">
        <v>55</v>
      </c>
      <c r="H12" s="3" t="s">
        <v>56</v>
      </c>
    </row>
    <row r="13" spans="1:10" x14ac:dyDescent="0.25">
      <c r="A13" s="3" t="s">
        <v>35</v>
      </c>
      <c r="B13" s="3" t="s">
        <v>36</v>
      </c>
      <c r="C13" s="3"/>
      <c r="D13" s="3" t="s">
        <v>37</v>
      </c>
      <c r="E13" s="3" t="s">
        <v>38</v>
      </c>
      <c r="F13" s="3" t="s">
        <v>39</v>
      </c>
      <c r="G13" s="3" t="s">
        <v>39</v>
      </c>
      <c r="H13" s="3" t="s">
        <v>40</v>
      </c>
    </row>
    <row r="14" spans="1:10" ht="63" x14ac:dyDescent="0.25">
      <c r="A14" s="9" t="s">
        <v>2</v>
      </c>
      <c r="B14" s="10" t="s">
        <v>12</v>
      </c>
      <c r="C14" s="13">
        <v>2004096</v>
      </c>
      <c r="D14" s="13">
        <f t="shared" ref="D14:D27" si="0">E14-C14</f>
        <v>-10014</v>
      </c>
      <c r="E14" s="13">
        <v>1994082</v>
      </c>
      <c r="F14" s="13">
        <v>1994082</v>
      </c>
      <c r="G14" s="13">
        <f t="shared" ref="G14:G27" si="1">H14-F14</f>
        <v>-1994082</v>
      </c>
      <c r="H14" s="13">
        <v>0</v>
      </c>
    </row>
    <row r="15" spans="1:10" ht="63" x14ac:dyDescent="0.25">
      <c r="A15" s="9" t="s">
        <v>3</v>
      </c>
      <c r="B15" s="10" t="s">
        <v>13</v>
      </c>
      <c r="C15" s="13">
        <v>0</v>
      </c>
      <c r="D15" s="13">
        <f t="shared" si="0"/>
        <v>10000</v>
      </c>
      <c r="E15" s="13">
        <v>10000</v>
      </c>
      <c r="F15" s="13">
        <v>10000</v>
      </c>
      <c r="G15" s="13">
        <f t="shared" si="1"/>
        <v>-10000</v>
      </c>
      <c r="H15" s="13">
        <v>0</v>
      </c>
    </row>
    <row r="16" spans="1:10" ht="47.25" x14ac:dyDescent="0.25">
      <c r="A16" s="9" t="s">
        <v>4</v>
      </c>
      <c r="B16" s="10" t="s">
        <v>45</v>
      </c>
      <c r="C16" s="13">
        <v>32442150.41</v>
      </c>
      <c r="D16" s="13">
        <f t="shared" si="0"/>
        <v>921580.01999999955</v>
      </c>
      <c r="E16" s="13">
        <v>33363730.43</v>
      </c>
      <c r="F16" s="13">
        <v>32859295.710000001</v>
      </c>
      <c r="G16" s="13">
        <f t="shared" si="1"/>
        <v>-32859295.710000001</v>
      </c>
      <c r="H16" s="13">
        <v>0</v>
      </c>
    </row>
    <row r="17" spans="1:9" ht="47.25" x14ac:dyDescent="0.25">
      <c r="A17" s="9" t="s">
        <v>5</v>
      </c>
      <c r="B17" s="10" t="s">
        <v>14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85.5" customHeight="1" x14ac:dyDescent="0.25">
      <c r="A18" s="9" t="s">
        <v>23</v>
      </c>
      <c r="B18" s="10" t="s">
        <v>15</v>
      </c>
      <c r="C18" s="13">
        <v>0</v>
      </c>
      <c r="D18" s="13">
        <f t="shared" si="0"/>
        <v>27552</v>
      </c>
      <c r="E18" s="13">
        <v>27552</v>
      </c>
      <c r="F18" s="13">
        <v>27552</v>
      </c>
      <c r="G18" s="13">
        <f t="shared" si="1"/>
        <v>-27552</v>
      </c>
      <c r="H18" s="13">
        <v>0</v>
      </c>
    </row>
    <row r="19" spans="1:9" ht="77.25" customHeight="1" x14ac:dyDescent="0.25">
      <c r="A19" s="9" t="s">
        <v>24</v>
      </c>
      <c r="B19" s="10" t="s">
        <v>16</v>
      </c>
      <c r="C19" s="13">
        <v>33652165</v>
      </c>
      <c r="D19" s="13">
        <f t="shared" si="0"/>
        <v>193335</v>
      </c>
      <c r="E19" s="13">
        <v>33845500</v>
      </c>
      <c r="F19" s="13">
        <v>33845500</v>
      </c>
      <c r="G19" s="13">
        <f t="shared" si="1"/>
        <v>-33845500</v>
      </c>
      <c r="H19" s="13">
        <v>0</v>
      </c>
    </row>
    <row r="20" spans="1:9" ht="48" customHeight="1" x14ac:dyDescent="0.25">
      <c r="A20" s="9" t="s">
        <v>25</v>
      </c>
      <c r="B20" s="10" t="s">
        <v>17</v>
      </c>
      <c r="C20" s="13">
        <v>319051567.72000003</v>
      </c>
      <c r="D20" s="13">
        <f t="shared" si="0"/>
        <v>68165432.769999981</v>
      </c>
      <c r="E20" s="13">
        <v>387217000.49000001</v>
      </c>
      <c r="F20" s="13">
        <v>551773945.21000004</v>
      </c>
      <c r="G20" s="13">
        <f t="shared" si="1"/>
        <v>-551773945.21000004</v>
      </c>
      <c r="H20" s="13">
        <v>0</v>
      </c>
      <c r="I20" s="5"/>
    </row>
    <row r="21" spans="1:9" ht="47.25" x14ac:dyDescent="0.25">
      <c r="A21" s="9" t="s">
        <v>26</v>
      </c>
      <c r="B21" s="10" t="s">
        <v>18</v>
      </c>
      <c r="C21" s="13">
        <v>54554987.189999998</v>
      </c>
      <c r="D21" s="13">
        <f t="shared" si="0"/>
        <v>7698690.1200000048</v>
      </c>
      <c r="E21" s="13">
        <v>62253677.310000002</v>
      </c>
      <c r="F21" s="13">
        <v>62253677.310000002</v>
      </c>
      <c r="G21" s="13">
        <f t="shared" si="1"/>
        <v>-62253677.310000002</v>
      </c>
      <c r="H21" s="13">
        <v>0</v>
      </c>
    </row>
    <row r="22" spans="1:9" ht="47.25" x14ac:dyDescent="0.25">
      <c r="A22" s="9" t="s">
        <v>27</v>
      </c>
      <c r="B22" s="10" t="s">
        <v>19</v>
      </c>
      <c r="C22" s="13">
        <v>17819161</v>
      </c>
      <c r="D22" s="13">
        <f t="shared" si="0"/>
        <v>889871</v>
      </c>
      <c r="E22" s="13">
        <v>18709032</v>
      </c>
      <c r="F22" s="13">
        <v>18709032</v>
      </c>
      <c r="G22" s="13">
        <f t="shared" si="1"/>
        <v>-18709032</v>
      </c>
      <c r="H22" s="13">
        <v>0</v>
      </c>
    </row>
    <row r="23" spans="1:9" ht="31.5" customHeight="1" x14ac:dyDescent="0.25">
      <c r="A23" s="9" t="s">
        <v>28</v>
      </c>
      <c r="B23" s="10" t="s">
        <v>20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29</v>
      </c>
      <c r="B24" s="10" t="s">
        <v>21</v>
      </c>
      <c r="C24" s="13">
        <v>9206786</v>
      </c>
      <c r="D24" s="13">
        <f t="shared" si="0"/>
        <v>-66192</v>
      </c>
      <c r="E24" s="13">
        <v>9140594</v>
      </c>
      <c r="F24" s="13">
        <v>9140594</v>
      </c>
      <c r="G24" s="13">
        <f t="shared" si="1"/>
        <v>-9140594</v>
      </c>
      <c r="H24" s="13">
        <v>0</v>
      </c>
    </row>
    <row r="25" spans="1:9" ht="63" x14ac:dyDescent="0.25">
      <c r="A25" s="9" t="s">
        <v>30</v>
      </c>
      <c r="B25" s="10" t="s">
        <v>22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-2300000</v>
      </c>
      <c r="H25" s="13">
        <v>0</v>
      </c>
    </row>
    <row r="26" spans="1:9" ht="15.75" x14ac:dyDescent="0.25">
      <c r="A26" s="9"/>
      <c r="B26" s="10" t="s">
        <v>6</v>
      </c>
      <c r="C26" s="13">
        <v>25575027.25</v>
      </c>
      <c r="D26" s="13">
        <f t="shared" si="0"/>
        <v>494732.75</v>
      </c>
      <c r="E26" s="13">
        <v>26069760</v>
      </c>
      <c r="F26" s="13">
        <v>26069360</v>
      </c>
      <c r="G26" s="13">
        <f t="shared" si="1"/>
        <v>-26069360</v>
      </c>
      <c r="H26" s="13">
        <v>0</v>
      </c>
    </row>
    <row r="27" spans="1:9" ht="19.5" customHeight="1" x14ac:dyDescent="0.25">
      <c r="A27" s="6"/>
      <c r="B27" s="4" t="s">
        <v>9</v>
      </c>
      <c r="C27" s="13">
        <v>15550000</v>
      </c>
      <c r="D27" s="13">
        <f t="shared" si="0"/>
        <v>-7253614</v>
      </c>
      <c r="E27" s="13">
        <v>8296386</v>
      </c>
      <c r="F27" s="13">
        <v>17005686</v>
      </c>
      <c r="G27" s="13">
        <f t="shared" si="1"/>
        <v>-17005686</v>
      </c>
      <c r="H27" s="13">
        <v>0</v>
      </c>
    </row>
    <row r="28" spans="1:9" ht="22.5" customHeight="1" x14ac:dyDescent="0.25">
      <c r="A28" s="25" t="s">
        <v>7</v>
      </c>
      <c r="B28" s="26"/>
      <c r="C28" s="7">
        <f t="shared" ref="C28:D28" si="2">C26+C27+C14+C15+C16+C17+C18+C19+C20+C21+C22+C23+C24+C25</f>
        <v>512155940.56999999</v>
      </c>
      <c r="D28" s="7">
        <f t="shared" si="2"/>
        <v>71071373.659999982</v>
      </c>
      <c r="E28" s="7">
        <f>E26+E27+E14+E15+E16+E17+E18+E19+E20+E21+E22+E23+E24+E25</f>
        <v>583227314.23000002</v>
      </c>
      <c r="F28" s="7">
        <f t="shared" ref="F28:G28" si="3">F26+F27+F14+F15+F16+F17+F18+F19+F20+F21+F22+F23+F24+F25</f>
        <v>755988724.23000002</v>
      </c>
      <c r="G28" s="14">
        <f t="shared" si="3"/>
        <v>-755988724.23000002</v>
      </c>
      <c r="H28" s="14">
        <f>H26+H27+H14+H15+H16+H17+H18+H19+H20+H21+H22+H23+H24+H25</f>
        <v>0</v>
      </c>
    </row>
    <row r="30" spans="1:9" hidden="1" x14ac:dyDescent="0.25">
      <c r="C30" s="5">
        <v>512155940.56999999</v>
      </c>
      <c r="D30" s="5">
        <f>E30-C30</f>
        <v>49591273.660000026</v>
      </c>
      <c r="E30" s="5">
        <v>561747214.23000002</v>
      </c>
      <c r="F30" s="5">
        <v>515134824.23000002</v>
      </c>
      <c r="G30" s="5">
        <f>H30-F30</f>
        <v>-515134824.23000002</v>
      </c>
      <c r="H30" s="5">
        <v>0</v>
      </c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0</v>
      </c>
      <c r="D32" s="5">
        <f>E32-C32</f>
        <v>-21480100</v>
      </c>
      <c r="E32" s="5">
        <f>E30-E28</f>
        <v>-21480100</v>
      </c>
      <c r="F32" s="5">
        <f>F30-F28</f>
        <v>-240853900</v>
      </c>
      <c r="G32" s="5">
        <f>H32-F32</f>
        <v>240853900</v>
      </c>
      <c r="H32" s="5">
        <f>H30-H28</f>
        <v>0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2021-12-21T05:34:26Z</dcterms:modified>
</cp:coreProperties>
</file>